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.sfj.no\intern\privat2\18kenbak\Mine dokumenter\- - - - - Midlertidig\"/>
    </mc:Choice>
  </mc:AlternateContent>
  <bookViews>
    <workbookView xWindow="120" yWindow="156" windowWidth="23880" windowHeight="9972"/>
  </bookViews>
  <sheets>
    <sheet name="Ark1" sheetId="1" r:id="rId1"/>
    <sheet name="Ark2" sheetId="2" r:id="rId2"/>
    <sheet name="Ark3" sheetId="3" r:id="rId3"/>
  </sheets>
  <calcPr calcId="152511"/>
</workbook>
</file>

<file path=xl/calcChain.xml><?xml version="1.0" encoding="utf-8"?>
<calcChain xmlns="http://schemas.openxmlformats.org/spreadsheetml/2006/main">
  <c r="M137" i="1" l="1"/>
  <c r="D138" i="1"/>
  <c r="B138" i="1"/>
  <c r="B137" i="1"/>
  <c r="Z92" i="1"/>
  <c r="Z74" i="1" l="1"/>
  <c r="N138" i="1"/>
  <c r="M138" i="1"/>
  <c r="L138" i="1"/>
  <c r="I138" i="1"/>
  <c r="H138" i="1"/>
  <c r="G138" i="1"/>
  <c r="D139" i="1"/>
  <c r="C138" i="1"/>
  <c r="N137" i="1"/>
  <c r="L137" i="1"/>
  <c r="O137" i="1" s="1"/>
  <c r="I137" i="1"/>
  <c r="H137" i="1"/>
  <c r="G137" i="1"/>
  <c r="D137" i="1"/>
  <c r="C137" i="1"/>
  <c r="E137" i="1" s="1"/>
  <c r="N136" i="1"/>
  <c r="M136" i="1"/>
  <c r="L136" i="1"/>
  <c r="I136" i="1"/>
  <c r="H136" i="1"/>
  <c r="G136" i="1"/>
  <c r="D136" i="1"/>
  <c r="C136" i="1"/>
  <c r="B136" i="1"/>
  <c r="B139" i="1"/>
  <c r="Z12" i="1"/>
  <c r="Z20" i="1"/>
  <c r="Z43" i="1"/>
  <c r="Z51" i="1"/>
  <c r="Z82" i="1"/>
  <c r="Z106" i="1"/>
  <c r="Z136" i="1" s="1"/>
  <c r="Z107" i="1"/>
  <c r="Z137" i="1" s="1"/>
  <c r="Z108" i="1"/>
  <c r="Z138" i="1" s="1"/>
  <c r="N92" i="1"/>
  <c r="N108" i="1" s="1"/>
  <c r="M92" i="1"/>
  <c r="M108" i="1" s="1"/>
  <c r="L92" i="1"/>
  <c r="L108" i="1" s="1"/>
  <c r="I92" i="1"/>
  <c r="I108" i="1" s="1"/>
  <c r="H92" i="1"/>
  <c r="H108" i="1" s="1"/>
  <c r="G92" i="1"/>
  <c r="G108" i="1" s="1"/>
  <c r="D92" i="1"/>
  <c r="D108" i="1" s="1"/>
  <c r="C92" i="1"/>
  <c r="C108" i="1" s="1"/>
  <c r="B92" i="1"/>
  <c r="B108" i="1" s="1"/>
  <c r="U83" i="1"/>
  <c r="S83" i="1"/>
  <c r="Q83" i="1"/>
  <c r="O83" i="1"/>
  <c r="J83" i="1"/>
  <c r="E83" i="1"/>
  <c r="W82" i="1"/>
  <c r="K82" i="1" s="1"/>
  <c r="U75" i="1"/>
  <c r="S75" i="1"/>
  <c r="Q75" i="1"/>
  <c r="O75" i="1"/>
  <c r="J75" i="1"/>
  <c r="E75" i="1"/>
  <c r="W74" i="1"/>
  <c r="N61" i="1"/>
  <c r="N107" i="1" s="1"/>
  <c r="M61" i="1"/>
  <c r="M107" i="1" s="1"/>
  <c r="L61" i="1"/>
  <c r="L107" i="1" s="1"/>
  <c r="I61" i="1"/>
  <c r="I107" i="1" s="1"/>
  <c r="H61" i="1"/>
  <c r="H107" i="1" s="1"/>
  <c r="G61" i="1"/>
  <c r="G107" i="1" s="1"/>
  <c r="D61" i="1"/>
  <c r="D107" i="1" s="1"/>
  <c r="C61" i="1"/>
  <c r="C107" i="1" s="1"/>
  <c r="B61" i="1"/>
  <c r="B107" i="1" s="1"/>
  <c r="U52" i="1"/>
  <c r="S52" i="1"/>
  <c r="Q52" i="1"/>
  <c r="O52" i="1"/>
  <c r="J52" i="1"/>
  <c r="E52" i="1"/>
  <c r="W51" i="1"/>
  <c r="U44" i="1"/>
  <c r="S44" i="1"/>
  <c r="Q44" i="1"/>
  <c r="O44" i="1"/>
  <c r="J44" i="1"/>
  <c r="E44" i="1"/>
  <c r="W43" i="1"/>
  <c r="K43" i="1" s="1"/>
  <c r="Q136" i="1" l="1"/>
  <c r="E138" i="1"/>
  <c r="J138" i="1"/>
  <c r="H139" i="1"/>
  <c r="I139" i="1"/>
  <c r="U138" i="1"/>
  <c r="L139" i="1"/>
  <c r="S137" i="1"/>
  <c r="U137" i="1"/>
  <c r="M139" i="1"/>
  <c r="Z139" i="1"/>
  <c r="O138" i="1"/>
  <c r="S138" i="1"/>
  <c r="S136" i="1"/>
  <c r="G139" i="1"/>
  <c r="N139" i="1"/>
  <c r="J136" i="1"/>
  <c r="E136" i="1"/>
  <c r="U136" i="1"/>
  <c r="C139" i="1"/>
  <c r="E139" i="1" s="1"/>
  <c r="O136" i="1"/>
  <c r="Q138" i="1"/>
  <c r="J137" i="1"/>
  <c r="Q137" i="1"/>
  <c r="AA51" i="1"/>
  <c r="AA74" i="1"/>
  <c r="O92" i="1"/>
  <c r="U92" i="1"/>
  <c r="E92" i="1"/>
  <c r="F51" i="1"/>
  <c r="K51" i="1"/>
  <c r="P51" i="1"/>
  <c r="P74" i="1"/>
  <c r="P82" i="1"/>
  <c r="W52" i="1"/>
  <c r="K52" i="1" s="1"/>
  <c r="U61" i="1"/>
  <c r="O61" i="1"/>
  <c r="Q61" i="1"/>
  <c r="W75" i="1"/>
  <c r="F75" i="1" s="1"/>
  <c r="E61" i="1"/>
  <c r="S61" i="1"/>
  <c r="Q92" i="1"/>
  <c r="P43" i="1"/>
  <c r="W44" i="1"/>
  <c r="W83" i="1"/>
  <c r="F83" i="1" s="1"/>
  <c r="F74" i="1"/>
  <c r="J92" i="1"/>
  <c r="K74" i="1"/>
  <c r="AA82" i="1"/>
  <c r="S92" i="1"/>
  <c r="F82" i="1"/>
  <c r="AA43" i="1"/>
  <c r="F43" i="1"/>
  <c r="J61" i="1"/>
  <c r="E13" i="1"/>
  <c r="D30" i="1"/>
  <c r="C30" i="1"/>
  <c r="N30" i="1"/>
  <c r="M30" i="1"/>
  <c r="I30" i="1"/>
  <c r="H30" i="1"/>
  <c r="L30" i="1"/>
  <c r="G30" i="1"/>
  <c r="B30" i="1"/>
  <c r="U21" i="1"/>
  <c r="S21" i="1"/>
  <c r="Q21" i="1"/>
  <c r="O21" i="1"/>
  <c r="J21" i="1"/>
  <c r="E21" i="1"/>
  <c r="W20" i="1"/>
  <c r="AA20" i="1" s="1"/>
  <c r="U13" i="1"/>
  <c r="S13" i="1"/>
  <c r="Q13" i="1"/>
  <c r="O13" i="1"/>
  <c r="J13" i="1"/>
  <c r="W12" i="1"/>
  <c r="K12" i="1" s="1"/>
  <c r="Q139" i="1" l="1"/>
  <c r="J139" i="1"/>
  <c r="K140" i="1"/>
  <c r="F140" i="1"/>
  <c r="W136" i="1"/>
  <c r="P136" i="1" s="1"/>
  <c r="O139" i="1"/>
  <c r="S139" i="1"/>
  <c r="U139" i="1"/>
  <c r="W137" i="1"/>
  <c r="W138" i="1"/>
  <c r="P52" i="1"/>
  <c r="Q30" i="1"/>
  <c r="U30" i="1"/>
  <c r="P20" i="1"/>
  <c r="V75" i="1"/>
  <c r="P75" i="1"/>
  <c r="K75" i="1"/>
  <c r="X51" i="1"/>
  <c r="W61" i="1"/>
  <c r="AA61" i="1" s="1"/>
  <c r="J30" i="1"/>
  <c r="F52" i="1"/>
  <c r="K20" i="1"/>
  <c r="X82" i="1"/>
  <c r="T52" i="1"/>
  <c r="P44" i="1"/>
  <c r="O30" i="1"/>
  <c r="X43" i="1"/>
  <c r="R52" i="1"/>
  <c r="T44" i="1"/>
  <c r="R44" i="1"/>
  <c r="V52" i="1"/>
  <c r="K44" i="1"/>
  <c r="X74" i="1"/>
  <c r="R75" i="1"/>
  <c r="T75" i="1"/>
  <c r="F44" i="1"/>
  <c r="V44" i="1"/>
  <c r="R83" i="1"/>
  <c r="P83" i="1"/>
  <c r="V83" i="1"/>
  <c r="K83" i="1"/>
  <c r="T83" i="1"/>
  <c r="W92" i="1"/>
  <c r="T92" i="1" s="1"/>
  <c r="S30" i="1"/>
  <c r="E30" i="1"/>
  <c r="W13" i="1"/>
  <c r="V13" i="1" s="1"/>
  <c r="P12" i="1"/>
  <c r="F20" i="1"/>
  <c r="W21" i="1"/>
  <c r="V21" i="1" s="1"/>
  <c r="AA12" i="1"/>
  <c r="F12" i="1"/>
  <c r="Z109" i="1"/>
  <c r="J107" i="1"/>
  <c r="N106" i="1"/>
  <c r="M106" i="1"/>
  <c r="L106" i="1"/>
  <c r="I106" i="1"/>
  <c r="H106" i="1"/>
  <c r="G106" i="1"/>
  <c r="D106" i="1"/>
  <c r="C106" i="1"/>
  <c r="B106" i="1"/>
  <c r="K136" i="1" l="1"/>
  <c r="F136" i="1"/>
  <c r="AA136" i="1"/>
  <c r="V136" i="1"/>
  <c r="T136" i="1"/>
  <c r="R136" i="1"/>
  <c r="R140" i="1"/>
  <c r="T140" i="1"/>
  <c r="W139" i="1"/>
  <c r="T139" i="1" s="1"/>
  <c r="K137" i="1"/>
  <c r="AA137" i="1"/>
  <c r="F137" i="1"/>
  <c r="T137" i="1"/>
  <c r="P137" i="1"/>
  <c r="V137" i="1"/>
  <c r="R137" i="1"/>
  <c r="AA138" i="1"/>
  <c r="F138" i="1"/>
  <c r="K138" i="1"/>
  <c r="P138" i="1"/>
  <c r="T138" i="1"/>
  <c r="V138" i="1"/>
  <c r="R138" i="1"/>
  <c r="H109" i="1"/>
  <c r="P61" i="1"/>
  <c r="K61" i="1"/>
  <c r="F61" i="1"/>
  <c r="X20" i="1"/>
  <c r="T61" i="1"/>
  <c r="X75" i="1"/>
  <c r="R61" i="1"/>
  <c r="V61" i="1"/>
  <c r="X52" i="1"/>
  <c r="X44" i="1"/>
  <c r="O107" i="1"/>
  <c r="D109" i="1"/>
  <c r="E108" i="1"/>
  <c r="M109" i="1"/>
  <c r="X12" i="1"/>
  <c r="T21" i="1"/>
  <c r="X83" i="1"/>
  <c r="AA92" i="1"/>
  <c r="R92" i="1"/>
  <c r="V92" i="1"/>
  <c r="P92" i="1"/>
  <c r="F92" i="1"/>
  <c r="K92" i="1"/>
  <c r="W30" i="1"/>
  <c r="AA30" i="1" s="1"/>
  <c r="T13" i="1"/>
  <c r="K13" i="1"/>
  <c r="P13" i="1"/>
  <c r="R13" i="1"/>
  <c r="F13" i="1"/>
  <c r="P21" i="1"/>
  <c r="N109" i="1"/>
  <c r="K21" i="1"/>
  <c r="F21" i="1"/>
  <c r="I109" i="1"/>
  <c r="R21" i="1"/>
  <c r="U107" i="1"/>
  <c r="J108" i="1"/>
  <c r="U106" i="1"/>
  <c r="L109" i="1"/>
  <c r="O109" i="1" s="1"/>
  <c r="E106" i="1"/>
  <c r="E107" i="1"/>
  <c r="Q106" i="1"/>
  <c r="C109" i="1"/>
  <c r="Q107" i="1"/>
  <c r="S107" i="1"/>
  <c r="G109" i="1"/>
  <c r="O108" i="1"/>
  <c r="B109" i="1"/>
  <c r="U108" i="1"/>
  <c r="S108" i="1"/>
  <c r="Q108" i="1"/>
  <c r="O106" i="1"/>
  <c r="S106" i="1"/>
  <c r="J106" i="1"/>
  <c r="X136" i="1" l="1"/>
  <c r="P139" i="1"/>
  <c r="AA139" i="1"/>
  <c r="V139" i="1"/>
  <c r="F139" i="1"/>
  <c r="K139" i="1"/>
  <c r="X140" i="1"/>
  <c r="R139" i="1"/>
  <c r="X137" i="1"/>
  <c r="X138" i="1"/>
  <c r="X61" i="1"/>
  <c r="R30" i="1"/>
  <c r="K30" i="1"/>
  <c r="V30" i="1"/>
  <c r="X21" i="1"/>
  <c r="F30" i="1"/>
  <c r="P30" i="1"/>
  <c r="X13" i="1"/>
  <c r="X92" i="1"/>
  <c r="W106" i="1"/>
  <c r="AA106" i="1" s="1"/>
  <c r="Q109" i="1"/>
  <c r="J109" i="1"/>
  <c r="W107" i="1"/>
  <c r="AA107" i="1" s="1"/>
  <c r="S109" i="1"/>
  <c r="U109" i="1"/>
  <c r="E109" i="1"/>
  <c r="W108" i="1"/>
  <c r="AA108" i="1" s="1"/>
  <c r="T30" i="1"/>
  <c r="F110" i="1" l="1"/>
  <c r="K110" i="1"/>
  <c r="X139" i="1"/>
  <c r="T110" i="1"/>
  <c r="R110" i="1"/>
  <c r="P107" i="1"/>
  <c r="F106" i="1"/>
  <c r="X30" i="1"/>
  <c r="P106" i="1"/>
  <c r="V106" i="1"/>
  <c r="K106" i="1"/>
  <c r="R106" i="1"/>
  <c r="T106" i="1"/>
  <c r="R107" i="1"/>
  <c r="F107" i="1"/>
  <c r="T107" i="1"/>
  <c r="K107" i="1"/>
  <c r="V107" i="1"/>
  <c r="R108" i="1"/>
  <c r="P108" i="1"/>
  <c r="W109" i="1"/>
  <c r="V109" i="1" s="1"/>
  <c r="V108" i="1"/>
  <c r="F108" i="1"/>
  <c r="T108" i="1"/>
  <c r="K108" i="1"/>
  <c r="X110" i="1" l="1"/>
  <c r="X106" i="1"/>
  <c r="F109" i="1"/>
  <c r="X107" i="1"/>
  <c r="T109" i="1"/>
  <c r="AA109" i="1"/>
  <c r="R109" i="1"/>
  <c r="K109" i="1"/>
  <c r="P109" i="1"/>
  <c r="X108" i="1"/>
  <c r="X109" i="1" l="1"/>
</calcChain>
</file>

<file path=xl/sharedStrings.xml><?xml version="1.0" encoding="utf-8"?>
<sst xmlns="http://schemas.openxmlformats.org/spreadsheetml/2006/main" count="430" uniqueCount="34">
  <si>
    <t>Nesse krins</t>
  </si>
  <si>
    <t>Nei</t>
  </si>
  <si>
    <t>Ja</t>
  </si>
  <si>
    <t>%</t>
  </si>
  <si>
    <t>Blank</t>
  </si>
  <si>
    <t>Inn</t>
  </si>
  <si>
    <t>Ut</t>
  </si>
  <si>
    <t>Totalt</t>
  </si>
  <si>
    <t>Røyster</t>
  </si>
  <si>
    <t>1. teljing</t>
  </si>
  <si>
    <t>2. teljing</t>
  </si>
  <si>
    <t>Røysteføre</t>
  </si>
  <si>
    <t xml:space="preserve">Røyster og fordeling </t>
  </si>
  <si>
    <t>Fjordane krins</t>
  </si>
  <si>
    <t>Sagatun krins</t>
  </si>
  <si>
    <t xml:space="preserve">Balestrand kommune </t>
  </si>
  <si>
    <t>Valdeltaking</t>
  </si>
  <si>
    <t>Rågjevande folkerøysting om kommunereforma 23.05.2016</t>
  </si>
  <si>
    <t>Nesse krins - samla</t>
  </si>
  <si>
    <t xml:space="preserve">Nesse krins </t>
  </si>
  <si>
    <t>Førehandsrøysting</t>
  </si>
  <si>
    <t>Valdagsrøysting</t>
  </si>
  <si>
    <t>Fjordane krins - samla</t>
  </si>
  <si>
    <t>Sagatun krins - samla</t>
  </si>
  <si>
    <t>Side 1</t>
  </si>
  <si>
    <t>Side 2</t>
  </si>
  <si>
    <t>Side 3</t>
  </si>
  <si>
    <t>Krinsvis valresultat</t>
  </si>
  <si>
    <t>side 4</t>
  </si>
  <si>
    <t>Samla</t>
  </si>
  <si>
    <r>
      <t xml:space="preserve">Samla resultat for </t>
    </r>
    <r>
      <rPr>
        <b/>
        <u/>
        <sz val="14"/>
        <color theme="1"/>
        <rFont val="Calibri"/>
        <family val="2"/>
        <scheme val="minor"/>
      </rPr>
      <t>førehandsrøysting</t>
    </r>
    <r>
      <rPr>
        <b/>
        <sz val="14"/>
        <color theme="1"/>
        <rFont val="Calibri"/>
        <family val="2"/>
        <scheme val="minor"/>
      </rPr>
      <t xml:space="preserve"> i Balestrand kommune</t>
    </r>
  </si>
  <si>
    <t>side 5</t>
  </si>
  <si>
    <t>Prosent utan blanke</t>
  </si>
  <si>
    <r>
      <rPr>
        <b/>
        <u/>
        <sz val="14"/>
        <color theme="1"/>
        <rFont val="Calibri"/>
        <family val="2"/>
        <scheme val="minor"/>
      </rPr>
      <t>Samla resultat</t>
    </r>
    <r>
      <rPr>
        <b/>
        <sz val="14"/>
        <color theme="1"/>
        <rFont val="Calibri"/>
        <family val="2"/>
        <scheme val="minor"/>
      </rPr>
      <t xml:space="preserve"> for Balestrand kommune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</si>
</sst>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rgb="FFC00000"/>
      <name val="Calibri"/>
      <family val="2"/>
      <scheme val="minor"/>
    </font>
    <font>
      <sz val="8"/>
      <color rgb="FFC00000"/>
      <name val="Calibri"/>
      <family val="2"/>
      <scheme val="minor"/>
    </font>
    <font>
      <b/>
      <sz val="8"/>
      <color rgb="FFC00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C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8"/>
      <color rgb="FF0070C0"/>
      <name val="Calibri"/>
      <family val="2"/>
      <scheme val="minor"/>
    </font>
    <font>
      <sz val="10"/>
      <color rgb="FF0070C0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66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1">
    <xf numFmtId="0" fontId="0" fillId="0" borderId="0" xfId="0"/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" xfId="0" applyBorder="1"/>
    <xf numFmtId="0" fontId="0" fillId="0" borderId="13" xfId="0" applyBorder="1"/>
    <xf numFmtId="0" fontId="0" fillId="0" borderId="14" xfId="0" applyBorder="1"/>
    <xf numFmtId="0" fontId="0" fillId="0" borderId="1" xfId="0" applyBorder="1" applyAlignment="1"/>
    <xf numFmtId="0" fontId="2" fillId="2" borderId="8" xfId="0" applyFont="1" applyFill="1" applyBorder="1"/>
    <xf numFmtId="1" fontId="7" fillId="0" borderId="13" xfId="0" applyNumberFormat="1" applyFont="1" applyBorder="1" applyAlignment="1">
      <alignment horizontal="center"/>
    </xf>
    <xf numFmtId="0" fontId="3" fillId="0" borderId="11" xfId="0" applyFont="1" applyBorder="1"/>
    <xf numFmtId="1" fontId="7" fillId="0" borderId="13" xfId="1" applyNumberFormat="1" applyFont="1" applyBorder="1" applyAlignment="1">
      <alignment horizontal="center"/>
    </xf>
    <xf numFmtId="0" fontId="0" fillId="0" borderId="2" xfId="0" applyBorder="1"/>
    <xf numFmtId="1" fontId="7" fillId="0" borderId="15" xfId="0" applyNumberFormat="1" applyFont="1" applyBorder="1" applyAlignment="1">
      <alignment horizontal="center"/>
    </xf>
    <xf numFmtId="1" fontId="7" fillId="0" borderId="15" xfId="1" applyNumberFormat="1" applyFont="1" applyBorder="1" applyAlignment="1">
      <alignment horizontal="center"/>
    </xf>
    <xf numFmtId="0" fontId="0" fillId="0" borderId="15" xfId="0" applyBorder="1"/>
    <xf numFmtId="1" fontId="7" fillId="0" borderId="14" xfId="0" applyNumberFormat="1" applyFont="1" applyBorder="1" applyAlignment="1">
      <alignment horizontal="center"/>
    </xf>
    <xf numFmtId="1" fontId="7" fillId="0" borderId="14" xfId="1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" fontId="7" fillId="0" borderId="14" xfId="0" applyNumberFormat="1" applyFont="1" applyBorder="1"/>
    <xf numFmtId="0" fontId="4" fillId="0" borderId="5" xfId="0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8" xfId="0" applyFont="1" applyFill="1" applyBorder="1"/>
    <xf numFmtId="0" fontId="0" fillId="4" borderId="7" xfId="0" applyFill="1" applyBorder="1"/>
    <xf numFmtId="0" fontId="9" fillId="0" borderId="10" xfId="0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3" fillId="0" borderId="15" xfId="0" applyFont="1" applyBorder="1"/>
    <xf numFmtId="0" fontId="3" fillId="0" borderId="14" xfId="0" applyFont="1" applyBorder="1"/>
    <xf numFmtId="0" fontId="10" fillId="0" borderId="12" xfId="0" applyFont="1" applyBorder="1" applyAlignment="1">
      <alignment horizontal="center"/>
    </xf>
    <xf numFmtId="0" fontId="0" fillId="5" borderId="4" xfId="0" applyFill="1" applyBorder="1"/>
    <xf numFmtId="0" fontId="0" fillId="5" borderId="7" xfId="0" applyFill="1" applyBorder="1"/>
    <xf numFmtId="0" fontId="0" fillId="5" borderId="9" xfId="0" applyFill="1" applyBorder="1"/>
    <xf numFmtId="0" fontId="8" fillId="4" borderId="3" xfId="0" applyFont="1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8" xfId="0" applyFill="1" applyBorder="1"/>
    <xf numFmtId="0" fontId="0" fillId="4" borderId="8" xfId="0" applyFill="1" applyBorder="1" applyAlignment="1"/>
    <xf numFmtId="0" fontId="0" fillId="4" borderId="9" xfId="0" applyFill="1" applyBorder="1"/>
    <xf numFmtId="0" fontId="3" fillId="0" borderId="13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6" fillId="0" borderId="15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11" fillId="0" borderId="5" xfId="0" applyFont="1" applyFill="1" applyBorder="1"/>
    <xf numFmtId="1" fontId="5" fillId="0" borderId="6" xfId="0" applyNumberFormat="1" applyFont="1" applyBorder="1" applyAlignment="1">
      <alignment horizontal="center"/>
    </xf>
    <xf numFmtId="0" fontId="11" fillId="0" borderId="2" xfId="0" applyFont="1" applyFill="1" applyBorder="1"/>
    <xf numFmtId="1" fontId="5" fillId="0" borderId="4" xfId="0" applyNumberFormat="1" applyFont="1" applyBorder="1" applyAlignment="1">
      <alignment horizontal="center"/>
    </xf>
    <xf numFmtId="0" fontId="11" fillId="0" borderId="7" xfId="0" applyFont="1" applyFill="1" applyBorder="1"/>
    <xf numFmtId="1" fontId="5" fillId="0" borderId="9" xfId="0" applyNumberFormat="1" applyFont="1" applyBorder="1" applyAlignment="1">
      <alignment horizontal="center"/>
    </xf>
    <xf numFmtId="0" fontId="11" fillId="0" borderId="7" xfId="0" applyFont="1" applyBorder="1"/>
    <xf numFmtId="0" fontId="11" fillId="0" borderId="8" xfId="0" applyFont="1" applyBorder="1"/>
    <xf numFmtId="0" fontId="13" fillId="0" borderId="8" xfId="0" applyFont="1" applyFill="1" applyBorder="1"/>
    <xf numFmtId="0" fontId="2" fillId="0" borderId="8" xfId="0" applyFont="1" applyBorder="1"/>
    <xf numFmtId="0" fontId="11" fillId="0" borderId="0" xfId="0" applyFont="1" applyBorder="1"/>
    <xf numFmtId="0" fontId="13" fillId="0" borderId="0" xfId="0" applyFont="1" applyFill="1" applyBorder="1"/>
    <xf numFmtId="0" fontId="11" fillId="0" borderId="3" xfId="0" applyFont="1" applyBorder="1"/>
    <xf numFmtId="0" fontId="13" fillId="0" borderId="3" xfId="0" applyFont="1" applyFill="1" applyBorder="1"/>
    <xf numFmtId="0" fontId="13" fillId="2" borderId="3" xfId="0" applyFont="1" applyFill="1" applyBorder="1"/>
    <xf numFmtId="0" fontId="9" fillId="0" borderId="14" xfId="0" applyFont="1" applyFill="1" applyBorder="1"/>
    <xf numFmtId="0" fontId="2" fillId="0" borderId="10" xfId="0" applyFont="1" applyBorder="1"/>
    <xf numFmtId="1" fontId="12" fillId="0" borderId="12" xfId="0" applyNumberFormat="1" applyFont="1" applyBorder="1" applyAlignment="1">
      <alignment horizontal="center"/>
    </xf>
    <xf numFmtId="0" fontId="11" fillId="0" borderId="3" xfId="0" applyFont="1" applyFill="1" applyBorder="1"/>
    <xf numFmtId="1" fontId="7" fillId="0" borderId="15" xfId="0" applyNumberFormat="1" applyFont="1" applyFill="1" applyBorder="1"/>
    <xf numFmtId="0" fontId="11" fillId="0" borderId="0" xfId="0" applyFont="1" applyFill="1" applyBorder="1"/>
    <xf numFmtId="1" fontId="7" fillId="0" borderId="13" xfId="0" applyNumberFormat="1" applyFont="1" applyFill="1" applyBorder="1"/>
    <xf numFmtId="0" fontId="11" fillId="0" borderId="8" xfId="0" applyFont="1" applyFill="1" applyBorder="1"/>
    <xf numFmtId="1" fontId="7" fillId="0" borderId="14" xfId="0" applyNumberFormat="1" applyFont="1" applyFill="1" applyBorder="1"/>
    <xf numFmtId="0" fontId="2" fillId="5" borderId="8" xfId="0" applyFont="1" applyFill="1" applyBorder="1"/>
    <xf numFmtId="0" fontId="0" fillId="5" borderId="2" xfId="0" applyFill="1" applyBorder="1"/>
    <xf numFmtId="0" fontId="0" fillId="6" borderId="2" xfId="0" applyFill="1" applyBorder="1"/>
    <xf numFmtId="0" fontId="0" fillId="6" borderId="4" xfId="0" applyFill="1" applyBorder="1"/>
    <xf numFmtId="0" fontId="0" fillId="6" borderId="7" xfId="0" applyFill="1" applyBorder="1"/>
    <xf numFmtId="0" fontId="0" fillId="6" borderId="9" xfId="0" applyFill="1" applyBorder="1"/>
    <xf numFmtId="0" fontId="8" fillId="6" borderId="3" xfId="0" applyFont="1" applyFill="1" applyBorder="1"/>
    <xf numFmtId="0" fontId="0" fillId="6" borderId="3" xfId="0" applyFill="1" applyBorder="1"/>
    <xf numFmtId="0" fontId="0" fillId="6" borderId="8" xfId="0" applyFill="1" applyBorder="1"/>
    <xf numFmtId="0" fontId="0" fillId="6" borderId="8" xfId="0" applyFill="1" applyBorder="1" applyAlignment="1"/>
    <xf numFmtId="0" fontId="8" fillId="7" borderId="3" xfId="0" applyFont="1" applyFill="1" applyBorder="1"/>
    <xf numFmtId="0" fontId="0" fillId="7" borderId="3" xfId="0" applyFill="1" applyBorder="1"/>
    <xf numFmtId="0" fontId="0" fillId="7" borderId="7" xfId="0" applyFill="1" applyBorder="1"/>
    <xf numFmtId="0" fontId="0" fillId="7" borderId="8" xfId="0" applyFill="1" applyBorder="1"/>
    <xf numFmtId="0" fontId="0" fillId="7" borderId="8" xfId="0" applyFill="1" applyBorder="1" applyAlignment="1"/>
    <xf numFmtId="0" fontId="0" fillId="7" borderId="4" xfId="0" applyFill="1" applyBorder="1"/>
    <xf numFmtId="0" fontId="0" fillId="7" borderId="9" xfId="0" applyFill="1" applyBorder="1"/>
    <xf numFmtId="0" fontId="0" fillId="7" borderId="2" xfId="0" applyFill="1" applyBorder="1"/>
    <xf numFmtId="0" fontId="11" fillId="0" borderId="2" xfId="0" applyFont="1" applyBorder="1"/>
    <xf numFmtId="0" fontId="13" fillId="2" borderId="4" xfId="0" applyFont="1" applyFill="1" applyBorder="1"/>
    <xf numFmtId="0" fontId="16" fillId="4" borderId="2" xfId="0" applyFont="1" applyFill="1" applyBorder="1"/>
    <xf numFmtId="0" fontId="15" fillId="0" borderId="0" xfId="0" applyFont="1"/>
    <xf numFmtId="0" fontId="16" fillId="0" borderId="0" xfId="0" applyFont="1"/>
    <xf numFmtId="1" fontId="7" fillId="0" borderId="9" xfId="1" applyNumberFormat="1" applyFont="1" applyBorder="1" applyAlignment="1">
      <alignment horizontal="center"/>
    </xf>
    <xf numFmtId="0" fontId="11" fillId="0" borderId="10" xfId="0" applyFont="1" applyBorder="1"/>
    <xf numFmtId="0" fontId="11" fillId="0" borderId="11" xfId="0" applyFont="1" applyBorder="1"/>
    <xf numFmtId="0" fontId="13" fillId="0" borderId="12" xfId="0" applyFont="1" applyFill="1" applyBorder="1"/>
    <xf numFmtId="1" fontId="7" fillId="0" borderId="8" xfId="1" applyNumberFormat="1" applyFont="1" applyBorder="1" applyAlignment="1">
      <alignment horizontal="center"/>
    </xf>
    <xf numFmtId="0" fontId="3" fillId="0" borderId="7" xfId="0" applyFont="1" applyBorder="1"/>
    <xf numFmtId="1" fontId="7" fillId="0" borderId="8" xfId="0" applyNumberFormat="1" applyFont="1" applyBorder="1" applyAlignment="1">
      <alignment horizontal="center"/>
    </xf>
    <xf numFmtId="0" fontId="17" fillId="7" borderId="2" xfId="0" applyFont="1" applyFill="1" applyBorder="1"/>
    <xf numFmtId="0" fontId="18" fillId="8" borderId="2" xfId="0" applyFont="1" applyFill="1" applyBorder="1"/>
    <xf numFmtId="0" fontId="8" fillId="8" borderId="3" xfId="0" applyFont="1" applyFill="1" applyBorder="1"/>
    <xf numFmtId="0" fontId="0" fillId="8" borderId="3" xfId="0" applyFill="1" applyBorder="1"/>
    <xf numFmtId="0" fontId="0" fillId="8" borderId="4" xfId="0" applyFill="1" applyBorder="1"/>
    <xf numFmtId="0" fontId="0" fillId="8" borderId="0" xfId="0" applyFill="1"/>
    <xf numFmtId="0" fontId="0" fillId="8" borderId="2" xfId="0" applyFill="1" applyBorder="1"/>
    <xf numFmtId="0" fontId="0" fillId="8" borderId="7" xfId="0" applyFill="1" applyBorder="1"/>
    <xf numFmtId="0" fontId="0" fillId="8" borderId="8" xfId="0" applyFill="1" applyBorder="1"/>
    <xf numFmtId="0" fontId="0" fillId="8" borderId="8" xfId="0" applyFill="1" applyBorder="1" applyAlignment="1"/>
    <xf numFmtId="0" fontId="0" fillId="8" borderId="9" xfId="0" applyFill="1" applyBorder="1"/>
    <xf numFmtId="0" fontId="18" fillId="9" borderId="2" xfId="0" applyFont="1" applyFill="1" applyBorder="1"/>
    <xf numFmtId="0" fontId="8" fillId="9" borderId="3" xfId="0" applyFont="1" applyFill="1" applyBorder="1"/>
    <xf numFmtId="0" fontId="0" fillId="9" borderId="3" xfId="0" applyFill="1" applyBorder="1"/>
    <xf numFmtId="0" fontId="0" fillId="9" borderId="4" xfId="0" applyFill="1" applyBorder="1"/>
    <xf numFmtId="0" fontId="0" fillId="9" borderId="0" xfId="0" applyFill="1"/>
    <xf numFmtId="0" fontId="0" fillId="9" borderId="2" xfId="0" applyFill="1" applyBorder="1"/>
    <xf numFmtId="0" fontId="0" fillId="9" borderId="7" xfId="0" applyFill="1" applyBorder="1"/>
    <xf numFmtId="0" fontId="0" fillId="9" borderId="8" xfId="0" applyFill="1" applyBorder="1"/>
    <xf numFmtId="0" fontId="0" fillId="9" borderId="8" xfId="0" applyFill="1" applyBorder="1" applyAlignment="1"/>
    <xf numFmtId="0" fontId="0" fillId="9" borderId="9" xfId="0" applyFill="1" applyBorder="1"/>
    <xf numFmtId="0" fontId="17" fillId="6" borderId="2" xfId="0" applyFont="1" applyFill="1" applyBorder="1"/>
    <xf numFmtId="0" fontId="0" fillId="6" borderId="0" xfId="0" applyFill="1"/>
    <xf numFmtId="0" fontId="18" fillId="10" borderId="2" xfId="0" applyFont="1" applyFill="1" applyBorder="1"/>
    <xf numFmtId="0" fontId="8" fillId="10" borderId="3" xfId="0" applyFont="1" applyFill="1" applyBorder="1"/>
    <xf numFmtId="0" fontId="0" fillId="10" borderId="3" xfId="0" applyFill="1" applyBorder="1"/>
    <xf numFmtId="0" fontId="0" fillId="10" borderId="4" xfId="0" applyFill="1" applyBorder="1"/>
    <xf numFmtId="0" fontId="0" fillId="10" borderId="0" xfId="0" applyFill="1"/>
    <xf numFmtId="0" fontId="0" fillId="10" borderId="2" xfId="0" applyFill="1" applyBorder="1"/>
    <xf numFmtId="0" fontId="0" fillId="10" borderId="7" xfId="0" applyFill="1" applyBorder="1"/>
    <xf numFmtId="0" fontId="0" fillId="10" borderId="8" xfId="0" applyFill="1" applyBorder="1"/>
    <xf numFmtId="0" fontId="0" fillId="10" borderId="8" xfId="0" applyFill="1" applyBorder="1" applyAlignment="1"/>
    <xf numFmtId="0" fontId="0" fillId="10" borderId="9" xfId="0" applyFill="1" applyBorder="1"/>
    <xf numFmtId="0" fontId="17" fillId="11" borderId="2" xfId="0" applyFont="1" applyFill="1" applyBorder="1"/>
    <xf numFmtId="0" fontId="8" fillId="11" borderId="3" xfId="0" applyFont="1" applyFill="1" applyBorder="1"/>
    <xf numFmtId="0" fontId="0" fillId="11" borderId="3" xfId="0" applyFill="1" applyBorder="1"/>
    <xf numFmtId="0" fontId="0" fillId="11" borderId="4" xfId="0" applyFill="1" applyBorder="1"/>
    <xf numFmtId="0" fontId="0" fillId="11" borderId="0" xfId="0" applyFill="1"/>
    <xf numFmtId="0" fontId="0" fillId="11" borderId="2" xfId="0" applyFill="1" applyBorder="1"/>
    <xf numFmtId="0" fontId="0" fillId="11" borderId="7" xfId="0" applyFill="1" applyBorder="1"/>
    <xf numFmtId="0" fontId="0" fillId="11" borderId="8" xfId="0" applyFill="1" applyBorder="1"/>
    <xf numFmtId="0" fontId="0" fillId="11" borderId="8" xfId="0" applyFill="1" applyBorder="1" applyAlignment="1"/>
    <xf numFmtId="0" fontId="0" fillId="11" borderId="9" xfId="0" applyFill="1" applyBorder="1"/>
    <xf numFmtId="0" fontId="14" fillId="8" borderId="2" xfId="0" applyFont="1" applyFill="1" applyBorder="1"/>
    <xf numFmtId="0" fontId="2" fillId="0" borderId="0" xfId="0" applyFont="1" applyAlignment="1">
      <alignment horizontal="right"/>
    </xf>
    <xf numFmtId="0" fontId="14" fillId="12" borderId="2" xfId="0" applyFont="1" applyFill="1" applyBorder="1"/>
    <xf numFmtId="0" fontId="8" fillId="12" borderId="3" xfId="0" applyFont="1" applyFill="1" applyBorder="1"/>
    <xf numFmtId="0" fontId="0" fillId="12" borderId="3" xfId="0" applyFill="1" applyBorder="1"/>
    <xf numFmtId="0" fontId="0" fillId="12" borderId="4" xfId="0" applyFill="1" applyBorder="1"/>
    <xf numFmtId="0" fontId="0" fillId="12" borderId="0" xfId="0" applyFill="1"/>
    <xf numFmtId="0" fontId="0" fillId="12" borderId="2" xfId="0" applyFill="1" applyBorder="1"/>
    <xf numFmtId="0" fontId="0" fillId="12" borderId="7" xfId="0" applyFill="1" applyBorder="1"/>
    <xf numFmtId="0" fontId="0" fillId="12" borderId="8" xfId="0" applyFill="1" applyBorder="1"/>
    <xf numFmtId="0" fontId="0" fillId="12" borderId="8" xfId="0" applyFill="1" applyBorder="1" applyAlignment="1"/>
    <xf numFmtId="0" fontId="0" fillId="12" borderId="9" xfId="0" applyFill="1" applyBorder="1"/>
    <xf numFmtId="0" fontId="14" fillId="13" borderId="2" xfId="0" applyFont="1" applyFill="1" applyBorder="1"/>
    <xf numFmtId="0" fontId="8" fillId="13" borderId="3" xfId="0" applyFont="1" applyFill="1" applyBorder="1"/>
    <xf numFmtId="0" fontId="0" fillId="13" borderId="3" xfId="0" applyFill="1" applyBorder="1"/>
    <xf numFmtId="0" fontId="0" fillId="13" borderId="4" xfId="0" applyFill="1" applyBorder="1"/>
    <xf numFmtId="0" fontId="0" fillId="13" borderId="0" xfId="0" applyFill="1"/>
    <xf numFmtId="0" fontId="0" fillId="13" borderId="2" xfId="0" applyFill="1" applyBorder="1"/>
    <xf numFmtId="0" fontId="0" fillId="13" borderId="7" xfId="0" applyFill="1" applyBorder="1"/>
    <xf numFmtId="0" fontId="0" fillId="13" borderId="8" xfId="0" applyFill="1" applyBorder="1"/>
    <xf numFmtId="0" fontId="0" fillId="13" borderId="8" xfId="0" applyFill="1" applyBorder="1" applyAlignment="1"/>
    <xf numFmtId="0" fontId="0" fillId="13" borderId="9" xfId="0" applyFill="1" applyBorder="1"/>
    <xf numFmtId="1" fontId="19" fillId="0" borderId="1" xfId="0" applyNumberFormat="1" applyFont="1" applyFill="1" applyBorder="1"/>
    <xf numFmtId="1" fontId="19" fillId="0" borderId="1" xfId="0" applyNumberFormat="1" applyFont="1" applyBorder="1"/>
    <xf numFmtId="1" fontId="19" fillId="0" borderId="1" xfId="0" applyNumberFormat="1" applyFont="1" applyFill="1" applyBorder="1" applyAlignment="1">
      <alignment horizontal="center"/>
    </xf>
    <xf numFmtId="0" fontId="19" fillId="0" borderId="1" xfId="0" applyFont="1" applyBorder="1"/>
    <xf numFmtId="0" fontId="20" fillId="0" borderId="13" xfId="0" applyFont="1" applyFill="1" applyBorder="1"/>
    <xf numFmtId="164" fontId="5" fillId="0" borderId="6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left" indent="1"/>
    </xf>
    <xf numFmtId="164" fontId="5" fillId="0" borderId="4" xfId="0" applyNumberFormat="1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164" fontId="12" fillId="0" borderId="12" xfId="0" applyNumberFormat="1" applyFont="1" applyBorder="1" applyAlignment="1">
      <alignment horizontal="center"/>
    </xf>
    <xf numFmtId="2" fontId="11" fillId="3" borderId="7" xfId="0" applyNumberFormat="1" applyFont="1" applyFill="1" applyBorder="1"/>
    <xf numFmtId="2" fontId="7" fillId="0" borderId="14" xfId="0" applyNumberFormat="1" applyFont="1" applyBorder="1"/>
    <xf numFmtId="2" fontId="13" fillId="0" borderId="8" xfId="0" applyNumberFormat="1" applyFont="1" applyFill="1" applyBorder="1"/>
    <xf numFmtId="2" fontId="7" fillId="0" borderId="14" xfId="1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2" fontId="2" fillId="5" borderId="8" xfId="0" applyNumberFormat="1" applyFont="1" applyFill="1" applyBorder="1"/>
    <xf numFmtId="2" fontId="2" fillId="0" borderId="8" xfId="0" applyNumberFormat="1" applyFont="1" applyBorder="1"/>
    <xf numFmtId="2" fontId="13" fillId="2" borderId="9" xfId="0" applyNumberFormat="1" applyFont="1" applyFill="1" applyBorder="1"/>
  </cellXfs>
  <cellStyles count="2">
    <cellStyle name="Normal" xfId="0" builtinId="0"/>
    <cellStyle name="Prosent" xfId="1" builtinId="5"/>
  </cellStyles>
  <dxfs count="0"/>
  <tableStyles count="0" defaultTableStyle="TableStyleMedium2" defaultPivotStyle="PivotStyleLight16"/>
  <colors>
    <mruColors>
      <color rgb="FFFFFF66"/>
      <color rgb="FF66FF66"/>
      <color rgb="FFCC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0"/>
  <sheetViews>
    <sheetView tabSelected="1" workbookViewId="0">
      <selection activeCell="Q13" activeCellId="6" sqref="Q83:X83 Q75:X75 Q61:X61 Q52:X52 Q44:X44 Q21:X21 Q13:X13"/>
    </sheetView>
  </sheetViews>
  <sheetFormatPr baseColWidth="10" defaultRowHeight="14.4" x14ac:dyDescent="0.3"/>
  <cols>
    <col min="1" max="1" width="11.44140625" customWidth="1"/>
    <col min="2" max="4" width="4.33203125" customWidth="1"/>
    <col min="5" max="5" width="5.6640625" customWidth="1"/>
    <col min="6" max="6" width="3.88671875" customWidth="1"/>
    <col min="7" max="9" width="4.33203125" customWidth="1"/>
    <col min="10" max="10" width="5.6640625" customWidth="1"/>
    <col min="11" max="11" width="3.88671875" customWidth="1"/>
    <col min="12" max="14" width="4.33203125" customWidth="1"/>
    <col min="15" max="15" width="5.6640625" customWidth="1"/>
    <col min="16" max="16" width="3.6640625" customWidth="1"/>
    <col min="17" max="17" width="6.77734375" bestFit="1" customWidth="1"/>
    <col min="18" max="18" width="4.44140625" bestFit="1" customWidth="1"/>
    <col min="19" max="19" width="6.77734375" bestFit="1" customWidth="1"/>
    <col min="20" max="20" width="5" bestFit="1" customWidth="1"/>
    <col min="21" max="21" width="5.6640625" customWidth="1"/>
    <col min="22" max="22" width="4.33203125" bestFit="1" customWidth="1"/>
    <col min="23" max="23" width="6.44140625" customWidth="1"/>
    <col min="24" max="24" width="5.21875" bestFit="1" customWidth="1"/>
    <col min="25" max="25" width="0.44140625" customWidth="1"/>
    <col min="26" max="26" width="9" customWidth="1"/>
    <col min="27" max="27" width="5.109375" customWidth="1"/>
  </cols>
  <sheetData>
    <row r="1" spans="1:27" ht="28.8" x14ac:dyDescent="0.55000000000000004">
      <c r="A1" s="94" t="s">
        <v>17</v>
      </c>
      <c r="Z1" s="146" t="s">
        <v>24</v>
      </c>
    </row>
    <row r="2" spans="1:27" ht="19.5" customHeight="1" x14ac:dyDescent="0.35">
      <c r="A2" s="93" t="s">
        <v>27</v>
      </c>
    </row>
    <row r="3" spans="1:27" ht="24" customHeight="1" x14ac:dyDescent="0.35">
      <c r="A3" s="93"/>
    </row>
    <row r="4" spans="1:27" ht="29.25" customHeight="1" x14ac:dyDescent="0.5">
      <c r="A4" s="103" t="s">
        <v>19</v>
      </c>
      <c r="B4" s="104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6"/>
      <c r="Y4" s="107"/>
      <c r="Z4" s="108"/>
      <c r="AA4" s="106"/>
    </row>
    <row r="5" spans="1:27" ht="2.25" customHeight="1" x14ac:dyDescent="0.3">
      <c r="A5" s="109"/>
      <c r="B5" s="110"/>
      <c r="C5" s="110"/>
      <c r="D5" s="110"/>
      <c r="E5" s="111"/>
      <c r="F5" s="111"/>
      <c r="G5" s="111"/>
      <c r="H5" s="111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2"/>
      <c r="Y5" s="107"/>
      <c r="Z5" s="109"/>
      <c r="AA5" s="112"/>
    </row>
    <row r="7" spans="1:27" ht="21" customHeight="1" x14ac:dyDescent="0.45">
      <c r="A7" s="102" t="s">
        <v>20</v>
      </c>
      <c r="B7" s="82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7"/>
      <c r="Z7" s="89"/>
      <c r="AA7" s="87"/>
    </row>
    <row r="8" spans="1:27" ht="2.25" customHeight="1" x14ac:dyDescent="0.3">
      <c r="A8" s="84"/>
      <c r="B8" s="85"/>
      <c r="C8" s="85"/>
      <c r="D8" s="85"/>
      <c r="E8" s="86"/>
      <c r="F8" s="86"/>
      <c r="G8" s="86"/>
      <c r="H8" s="86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8"/>
      <c r="Z8" s="84"/>
      <c r="AA8" s="88"/>
    </row>
    <row r="9" spans="1:27" ht="18" x14ac:dyDescent="0.35">
      <c r="A9" s="17"/>
      <c r="B9" s="182" t="s">
        <v>1</v>
      </c>
      <c r="C9" s="183"/>
      <c r="D9" s="183"/>
      <c r="E9" s="183"/>
      <c r="F9" s="184"/>
      <c r="G9" s="182" t="s">
        <v>2</v>
      </c>
      <c r="H9" s="183"/>
      <c r="I9" s="183"/>
      <c r="J9" s="183"/>
      <c r="K9" s="184"/>
      <c r="L9" s="182" t="s">
        <v>4</v>
      </c>
      <c r="M9" s="183"/>
      <c r="N9" s="183"/>
      <c r="O9" s="183"/>
      <c r="P9" s="184"/>
      <c r="Q9" s="182" t="s">
        <v>7</v>
      </c>
      <c r="R9" s="183"/>
      <c r="S9" s="183"/>
      <c r="T9" s="183"/>
      <c r="U9" s="183"/>
      <c r="V9" s="183"/>
      <c r="W9" s="183"/>
      <c r="X9" s="184"/>
      <c r="Z9" s="22" t="s">
        <v>16</v>
      </c>
      <c r="AA9" s="1"/>
    </row>
    <row r="10" spans="1:27" x14ac:dyDescent="0.3">
      <c r="A10" s="17"/>
      <c r="B10" s="185" t="s">
        <v>8</v>
      </c>
      <c r="C10" s="185"/>
      <c r="D10" s="185"/>
      <c r="E10" s="185"/>
      <c r="F10" s="6"/>
      <c r="G10" s="186" t="s">
        <v>8</v>
      </c>
      <c r="H10" s="185"/>
      <c r="I10" s="185"/>
      <c r="J10" s="185"/>
      <c r="K10" s="9"/>
      <c r="L10" s="186" t="s">
        <v>8</v>
      </c>
      <c r="M10" s="185"/>
      <c r="N10" s="185"/>
      <c r="O10" s="185"/>
      <c r="P10" s="6"/>
      <c r="Q10" s="185" t="s">
        <v>12</v>
      </c>
      <c r="R10" s="185"/>
      <c r="S10" s="185"/>
      <c r="T10" s="185"/>
      <c r="U10" s="185"/>
      <c r="V10" s="185"/>
      <c r="W10" s="187"/>
      <c r="X10" s="6"/>
      <c r="Z10" s="2"/>
      <c r="AA10" s="1"/>
    </row>
    <row r="11" spans="1:27" x14ac:dyDescent="0.3">
      <c r="A11" s="8"/>
      <c r="B11" s="24" t="s">
        <v>5</v>
      </c>
      <c r="C11" s="24" t="s">
        <v>6</v>
      </c>
      <c r="D11" s="24" t="s">
        <v>4</v>
      </c>
      <c r="E11" s="12" t="s">
        <v>7</v>
      </c>
      <c r="F11" s="20" t="s">
        <v>3</v>
      </c>
      <c r="G11" s="23" t="s">
        <v>5</v>
      </c>
      <c r="H11" s="24" t="s">
        <v>6</v>
      </c>
      <c r="I11" s="24" t="s">
        <v>4</v>
      </c>
      <c r="J11" s="24" t="s">
        <v>7</v>
      </c>
      <c r="K11" s="20" t="s">
        <v>3</v>
      </c>
      <c r="L11" s="23" t="s">
        <v>5</v>
      </c>
      <c r="M11" s="24" t="s">
        <v>6</v>
      </c>
      <c r="N11" s="24" t="s">
        <v>4</v>
      </c>
      <c r="O11" s="24" t="s">
        <v>7</v>
      </c>
      <c r="P11" s="20" t="s">
        <v>3</v>
      </c>
      <c r="Q11" s="27" t="s">
        <v>5</v>
      </c>
      <c r="R11" s="20" t="s">
        <v>3</v>
      </c>
      <c r="S11" s="27" t="s">
        <v>6</v>
      </c>
      <c r="T11" s="20" t="s">
        <v>3</v>
      </c>
      <c r="U11" s="27" t="s">
        <v>4</v>
      </c>
      <c r="V11" s="20" t="s">
        <v>3</v>
      </c>
      <c r="W11" s="28" t="s">
        <v>7</v>
      </c>
      <c r="X11" s="20" t="s">
        <v>3</v>
      </c>
      <c r="Z11" s="27" t="s">
        <v>11</v>
      </c>
      <c r="AA11" s="31" t="s">
        <v>3</v>
      </c>
    </row>
    <row r="12" spans="1:27" x14ac:dyDescent="0.3">
      <c r="A12" s="41" t="s">
        <v>9</v>
      </c>
      <c r="B12" s="90"/>
      <c r="C12" s="60"/>
      <c r="D12" s="60"/>
      <c r="E12" s="62">
        <v>0</v>
      </c>
      <c r="F12" s="15">
        <f>E12/W12*100</f>
        <v>0</v>
      </c>
      <c r="G12" s="90"/>
      <c r="H12" s="60"/>
      <c r="I12" s="60"/>
      <c r="J12" s="62">
        <v>8</v>
      </c>
      <c r="K12" s="16">
        <f>J12/W12*100</f>
        <v>100</v>
      </c>
      <c r="L12" s="90"/>
      <c r="M12" s="60"/>
      <c r="N12" s="60"/>
      <c r="O12" s="62">
        <v>0</v>
      </c>
      <c r="P12" s="16">
        <f>O12/W12*100</f>
        <v>0</v>
      </c>
      <c r="Q12" s="14"/>
      <c r="R12" s="17"/>
      <c r="S12" s="14"/>
      <c r="T12" s="17"/>
      <c r="U12" s="14"/>
      <c r="V12" s="17"/>
      <c r="W12" s="91">
        <f>O12+J12+E12</f>
        <v>8</v>
      </c>
      <c r="X12" s="16">
        <f>F12+K12+P12</f>
        <v>100</v>
      </c>
      <c r="Z12" s="48">
        <f>Z30</f>
        <v>109</v>
      </c>
      <c r="AA12" s="172">
        <f>W12/Z12*100</f>
        <v>7.3394495412844041</v>
      </c>
    </row>
    <row r="13" spans="1:27" x14ac:dyDescent="0.3">
      <c r="A13" s="30" t="s">
        <v>10</v>
      </c>
      <c r="B13" s="54">
        <v>0</v>
      </c>
      <c r="C13" s="55">
        <v>0</v>
      </c>
      <c r="D13" s="55">
        <v>0</v>
      </c>
      <c r="E13" s="56">
        <f>SUM(B13:D13)</f>
        <v>0</v>
      </c>
      <c r="F13" s="18">
        <f>E13/W13*100</f>
        <v>0</v>
      </c>
      <c r="G13" s="54">
        <v>0</v>
      </c>
      <c r="H13" s="55">
        <v>8</v>
      </c>
      <c r="I13" s="55">
        <v>0</v>
      </c>
      <c r="J13" s="56">
        <f>SUM(G13:I13)</f>
        <v>8</v>
      </c>
      <c r="K13" s="19">
        <f>J13/W13*100</f>
        <v>100</v>
      </c>
      <c r="L13" s="54">
        <v>0</v>
      </c>
      <c r="M13" s="55">
        <v>0</v>
      </c>
      <c r="N13" s="55">
        <v>0</v>
      </c>
      <c r="O13" s="56">
        <f>SUM(L13:N13)</f>
        <v>0</v>
      </c>
      <c r="P13" s="19">
        <f>O13/W13*100</f>
        <v>0</v>
      </c>
      <c r="Q13" s="178">
        <f>B13+G13+L13</f>
        <v>0</v>
      </c>
      <c r="R13" s="179">
        <f>Q13/W13*100</f>
        <v>0</v>
      </c>
      <c r="S13" s="178">
        <f>C13+H13+M13</f>
        <v>8</v>
      </c>
      <c r="T13" s="179">
        <f>S13/W13*100</f>
        <v>100</v>
      </c>
      <c r="U13" s="178">
        <f>D13+I13+N13</f>
        <v>0</v>
      </c>
      <c r="V13" s="179">
        <f>U13/W13*100</f>
        <v>0</v>
      </c>
      <c r="W13" s="190">
        <f>Q13+S13+U13</f>
        <v>8</v>
      </c>
      <c r="X13" s="181">
        <f>R13+T13+V13</f>
        <v>100</v>
      </c>
      <c r="Z13" s="3"/>
      <c r="AA13" s="5"/>
    </row>
    <row r="15" spans="1:27" ht="20.25" customHeight="1" x14ac:dyDescent="0.45">
      <c r="A15" s="102" t="s">
        <v>21</v>
      </c>
      <c r="B15" s="82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7"/>
      <c r="Z15" s="89"/>
      <c r="AA15" s="87"/>
    </row>
    <row r="16" spans="1:27" ht="2.25" customHeight="1" x14ac:dyDescent="0.3">
      <c r="A16" s="84"/>
      <c r="B16" s="85"/>
      <c r="C16" s="85"/>
      <c r="D16" s="85"/>
      <c r="E16" s="86"/>
      <c r="F16" s="86"/>
      <c r="G16" s="86"/>
      <c r="H16" s="86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8"/>
      <c r="Z16" s="84"/>
      <c r="AA16" s="88"/>
    </row>
    <row r="17" spans="1:27" ht="18" x14ac:dyDescent="0.35">
      <c r="A17" s="17"/>
      <c r="B17" s="182" t="s">
        <v>1</v>
      </c>
      <c r="C17" s="183"/>
      <c r="D17" s="183"/>
      <c r="E17" s="183"/>
      <c r="F17" s="184"/>
      <c r="G17" s="182" t="s">
        <v>2</v>
      </c>
      <c r="H17" s="183"/>
      <c r="I17" s="183"/>
      <c r="J17" s="183"/>
      <c r="K17" s="184"/>
      <c r="L17" s="182" t="s">
        <v>4</v>
      </c>
      <c r="M17" s="183"/>
      <c r="N17" s="183"/>
      <c r="O17" s="183"/>
      <c r="P17" s="184"/>
      <c r="Q17" s="182" t="s">
        <v>7</v>
      </c>
      <c r="R17" s="183"/>
      <c r="S17" s="183"/>
      <c r="T17" s="183"/>
      <c r="U17" s="183"/>
      <c r="V17" s="183"/>
      <c r="W17" s="183"/>
      <c r="X17" s="184"/>
      <c r="Z17" s="22" t="s">
        <v>16</v>
      </c>
      <c r="AA17" s="1"/>
    </row>
    <row r="18" spans="1:27" x14ac:dyDescent="0.3">
      <c r="A18" s="17"/>
      <c r="B18" s="185" t="s">
        <v>8</v>
      </c>
      <c r="C18" s="185"/>
      <c r="D18" s="185"/>
      <c r="E18" s="185"/>
      <c r="F18" s="6"/>
      <c r="G18" s="186" t="s">
        <v>8</v>
      </c>
      <c r="H18" s="185"/>
      <c r="I18" s="185"/>
      <c r="J18" s="185"/>
      <c r="K18" s="9"/>
      <c r="L18" s="186" t="s">
        <v>8</v>
      </c>
      <c r="M18" s="185"/>
      <c r="N18" s="185"/>
      <c r="O18" s="185"/>
      <c r="P18" s="6"/>
      <c r="Q18" s="185" t="s">
        <v>12</v>
      </c>
      <c r="R18" s="185"/>
      <c r="S18" s="185"/>
      <c r="T18" s="185"/>
      <c r="U18" s="185"/>
      <c r="V18" s="185"/>
      <c r="W18" s="187"/>
      <c r="X18" s="6"/>
      <c r="Z18" s="2"/>
      <c r="AA18" s="1"/>
    </row>
    <row r="19" spans="1:27" x14ac:dyDescent="0.3">
      <c r="A19" s="8"/>
      <c r="B19" s="24" t="s">
        <v>5</v>
      </c>
      <c r="C19" s="24" t="s">
        <v>6</v>
      </c>
      <c r="D19" s="24" t="s">
        <v>4</v>
      </c>
      <c r="E19" s="12" t="s">
        <v>7</v>
      </c>
      <c r="F19" s="20" t="s">
        <v>3</v>
      </c>
      <c r="G19" s="23" t="s">
        <v>5</v>
      </c>
      <c r="H19" s="24" t="s">
        <v>6</v>
      </c>
      <c r="I19" s="24" t="s">
        <v>4</v>
      </c>
      <c r="J19" s="24" t="s">
        <v>7</v>
      </c>
      <c r="K19" s="20" t="s">
        <v>3</v>
      </c>
      <c r="L19" s="23" t="s">
        <v>5</v>
      </c>
      <c r="M19" s="24" t="s">
        <v>6</v>
      </c>
      <c r="N19" s="24" t="s">
        <v>4</v>
      </c>
      <c r="O19" s="24" t="s">
        <v>7</v>
      </c>
      <c r="P19" s="20" t="s">
        <v>3</v>
      </c>
      <c r="Q19" s="27" t="s">
        <v>5</v>
      </c>
      <c r="R19" s="20" t="s">
        <v>3</v>
      </c>
      <c r="S19" s="27" t="s">
        <v>6</v>
      </c>
      <c r="T19" s="20" t="s">
        <v>3</v>
      </c>
      <c r="U19" s="27" t="s">
        <v>4</v>
      </c>
      <c r="V19" s="20" t="s">
        <v>3</v>
      </c>
      <c r="W19" s="28" t="s">
        <v>7</v>
      </c>
      <c r="X19" s="20" t="s">
        <v>3</v>
      </c>
      <c r="Z19" s="27" t="s">
        <v>11</v>
      </c>
      <c r="AA19" s="31" t="s">
        <v>3</v>
      </c>
    </row>
    <row r="20" spans="1:27" x14ac:dyDescent="0.3">
      <c r="A20" s="41" t="s">
        <v>9</v>
      </c>
      <c r="B20" s="90"/>
      <c r="C20" s="60"/>
      <c r="D20" s="60"/>
      <c r="E20" s="62">
        <v>10</v>
      </c>
      <c r="F20" s="15">
        <f>E20/W20*100</f>
        <v>15.384615384615385</v>
      </c>
      <c r="G20" s="90"/>
      <c r="H20" s="60"/>
      <c r="I20" s="60"/>
      <c r="J20" s="62">
        <v>53</v>
      </c>
      <c r="K20" s="16">
        <f>J20/W20*100</f>
        <v>81.538461538461533</v>
      </c>
      <c r="L20" s="90"/>
      <c r="M20" s="60"/>
      <c r="N20" s="60"/>
      <c r="O20" s="62">
        <v>2</v>
      </c>
      <c r="P20" s="16">
        <f>O20/W20*100</f>
        <v>3.0769230769230771</v>
      </c>
      <c r="Q20" s="14"/>
      <c r="R20" s="17"/>
      <c r="S20" s="14"/>
      <c r="T20" s="17"/>
      <c r="U20" s="14"/>
      <c r="V20" s="17"/>
      <c r="W20" s="91">
        <f>O20+J20+E20</f>
        <v>65</v>
      </c>
      <c r="X20" s="16">
        <f>F20+K20+P20</f>
        <v>100</v>
      </c>
      <c r="Z20" s="48">
        <f>Z30</f>
        <v>109</v>
      </c>
      <c r="AA20" s="172">
        <f>W20/Z20*100</f>
        <v>59.633027522935777</v>
      </c>
    </row>
    <row r="21" spans="1:27" x14ac:dyDescent="0.3">
      <c r="A21" s="30" t="s">
        <v>10</v>
      </c>
      <c r="B21" s="54">
        <v>3</v>
      </c>
      <c r="C21" s="55">
        <v>7</v>
      </c>
      <c r="D21" s="55">
        <v>1</v>
      </c>
      <c r="E21" s="56">
        <f>SUM(B21:D21)</f>
        <v>11</v>
      </c>
      <c r="F21" s="18">
        <f>E21/W21*100</f>
        <v>16.417910447761194</v>
      </c>
      <c r="G21" s="54">
        <v>2</v>
      </c>
      <c r="H21" s="55">
        <v>52</v>
      </c>
      <c r="I21" s="55">
        <v>0</v>
      </c>
      <c r="J21" s="56">
        <f>SUM(G21:I21)</f>
        <v>54</v>
      </c>
      <c r="K21" s="19">
        <f>J21/W21*100</f>
        <v>80.597014925373131</v>
      </c>
      <c r="L21" s="54">
        <v>0</v>
      </c>
      <c r="M21" s="55">
        <v>1</v>
      </c>
      <c r="N21" s="55">
        <v>1</v>
      </c>
      <c r="O21" s="56">
        <f>SUM(L21:N21)</f>
        <v>2</v>
      </c>
      <c r="P21" s="19">
        <f>O21/W21*100</f>
        <v>2.9850746268656714</v>
      </c>
      <c r="Q21" s="178">
        <f>B21+G21+L21</f>
        <v>5</v>
      </c>
      <c r="R21" s="179">
        <f>Q21/W21*100</f>
        <v>7.4626865671641784</v>
      </c>
      <c r="S21" s="178">
        <f>C21+H21+M21</f>
        <v>60</v>
      </c>
      <c r="T21" s="179">
        <f>S21/W21*100</f>
        <v>89.552238805970148</v>
      </c>
      <c r="U21" s="178">
        <f>D21+I21+N21</f>
        <v>2</v>
      </c>
      <c r="V21" s="179">
        <f>U21/W21*100</f>
        <v>2.9850746268656714</v>
      </c>
      <c r="W21" s="190">
        <f>Q21+S21+U21</f>
        <v>67</v>
      </c>
      <c r="X21" s="181">
        <f>R21+T21+V21</f>
        <v>100</v>
      </c>
      <c r="Z21" s="3"/>
      <c r="AA21" s="5"/>
    </row>
    <row r="25" spans="1:27" ht="22.5" customHeight="1" x14ac:dyDescent="0.45">
      <c r="A25" s="145" t="s">
        <v>18</v>
      </c>
      <c r="B25" s="104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6"/>
      <c r="Y25" s="107"/>
      <c r="Z25" s="108"/>
      <c r="AA25" s="106"/>
    </row>
    <row r="26" spans="1:27" ht="2.25" customHeight="1" x14ac:dyDescent="0.3">
      <c r="A26" s="109"/>
      <c r="B26" s="110"/>
      <c r="C26" s="110"/>
      <c r="D26" s="110"/>
      <c r="E26" s="111"/>
      <c r="F26" s="111"/>
      <c r="G26" s="111"/>
      <c r="H26" s="111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2"/>
      <c r="Y26" s="107"/>
      <c r="Z26" s="109"/>
      <c r="AA26" s="112"/>
    </row>
    <row r="27" spans="1:27" ht="18" x14ac:dyDescent="0.35">
      <c r="A27" s="17"/>
      <c r="B27" s="182" t="s">
        <v>1</v>
      </c>
      <c r="C27" s="183"/>
      <c r="D27" s="183"/>
      <c r="E27" s="183"/>
      <c r="F27" s="184"/>
      <c r="G27" s="182" t="s">
        <v>2</v>
      </c>
      <c r="H27" s="183"/>
      <c r="I27" s="183"/>
      <c r="J27" s="183"/>
      <c r="K27" s="184"/>
      <c r="L27" s="182" t="s">
        <v>4</v>
      </c>
      <c r="M27" s="183"/>
      <c r="N27" s="183"/>
      <c r="O27" s="183"/>
      <c r="P27" s="184"/>
      <c r="Q27" s="182" t="s">
        <v>7</v>
      </c>
      <c r="R27" s="183"/>
      <c r="S27" s="183"/>
      <c r="T27" s="183"/>
      <c r="U27" s="183"/>
      <c r="V27" s="183"/>
      <c r="W27" s="183"/>
      <c r="X27" s="184"/>
      <c r="Z27" s="22" t="s">
        <v>16</v>
      </c>
      <c r="AA27" s="1"/>
    </row>
    <row r="28" spans="1:27" x14ac:dyDescent="0.3">
      <c r="A28" s="17"/>
      <c r="B28" s="185" t="s">
        <v>8</v>
      </c>
      <c r="C28" s="185"/>
      <c r="D28" s="185"/>
      <c r="E28" s="185"/>
      <c r="F28" s="6"/>
      <c r="G28" s="186" t="s">
        <v>8</v>
      </c>
      <c r="H28" s="185"/>
      <c r="I28" s="185"/>
      <c r="J28" s="185"/>
      <c r="K28" s="9"/>
      <c r="L28" s="186" t="s">
        <v>8</v>
      </c>
      <c r="M28" s="185"/>
      <c r="N28" s="185"/>
      <c r="O28" s="185"/>
      <c r="P28" s="6"/>
      <c r="Q28" s="185" t="s">
        <v>12</v>
      </c>
      <c r="R28" s="185"/>
      <c r="S28" s="185"/>
      <c r="T28" s="185"/>
      <c r="U28" s="185"/>
      <c r="V28" s="185"/>
      <c r="W28" s="187"/>
      <c r="X28" s="6"/>
      <c r="Z28" s="2"/>
      <c r="AA28" s="1"/>
    </row>
    <row r="29" spans="1:27" x14ac:dyDescent="0.3">
      <c r="A29" s="8"/>
      <c r="B29" s="43" t="s">
        <v>5</v>
      </c>
      <c r="C29" s="43" t="s">
        <v>6</v>
      </c>
      <c r="D29" s="43" t="s">
        <v>4</v>
      </c>
      <c r="E29" s="44" t="s">
        <v>7</v>
      </c>
      <c r="F29" s="20" t="s">
        <v>3</v>
      </c>
      <c r="G29" s="42" t="s">
        <v>5</v>
      </c>
      <c r="H29" s="43" t="s">
        <v>6</v>
      </c>
      <c r="I29" s="43" t="s">
        <v>4</v>
      </c>
      <c r="J29" s="43" t="s">
        <v>7</v>
      </c>
      <c r="K29" s="20" t="s">
        <v>3</v>
      </c>
      <c r="L29" s="42" t="s">
        <v>5</v>
      </c>
      <c r="M29" s="43" t="s">
        <v>6</v>
      </c>
      <c r="N29" s="43" t="s">
        <v>4</v>
      </c>
      <c r="O29" s="43" t="s">
        <v>7</v>
      </c>
      <c r="P29" s="20" t="s">
        <v>3</v>
      </c>
      <c r="Q29" s="27" t="s">
        <v>5</v>
      </c>
      <c r="R29" s="20" t="s">
        <v>3</v>
      </c>
      <c r="S29" s="27" t="s">
        <v>6</v>
      </c>
      <c r="T29" s="20" t="s">
        <v>3</v>
      </c>
      <c r="U29" s="27" t="s">
        <v>4</v>
      </c>
      <c r="V29" s="20" t="s">
        <v>3</v>
      </c>
      <c r="W29" s="28" t="s">
        <v>7</v>
      </c>
      <c r="X29" s="20" t="s">
        <v>3</v>
      </c>
      <c r="Z29" s="27" t="s">
        <v>11</v>
      </c>
      <c r="AA29" s="31" t="s">
        <v>3</v>
      </c>
    </row>
    <row r="30" spans="1:27" x14ac:dyDescent="0.3">
      <c r="A30" s="100" t="s">
        <v>7</v>
      </c>
      <c r="B30" s="96">
        <f>B13+B21</f>
        <v>3</v>
      </c>
      <c r="C30" s="97">
        <f>C13+C21</f>
        <v>7</v>
      </c>
      <c r="D30" s="97">
        <f>D13+D21</f>
        <v>1</v>
      </c>
      <c r="E30" s="98">
        <f>E13+E21</f>
        <v>11</v>
      </c>
      <c r="F30" s="101">
        <f>E30/W30*100</f>
        <v>14.666666666666666</v>
      </c>
      <c r="G30" s="96">
        <f>G13+G21</f>
        <v>2</v>
      </c>
      <c r="H30" s="97">
        <f>H13+H21</f>
        <v>60</v>
      </c>
      <c r="I30" s="97">
        <f>I13+I21</f>
        <v>0</v>
      </c>
      <c r="J30" s="98">
        <f>J13+J21</f>
        <v>62</v>
      </c>
      <c r="K30" s="99">
        <f>J30/W30*100</f>
        <v>82.666666666666671</v>
      </c>
      <c r="L30" s="96">
        <f>L13+L21</f>
        <v>0</v>
      </c>
      <c r="M30" s="97">
        <f>M13+M21</f>
        <v>1</v>
      </c>
      <c r="N30" s="97">
        <f>N13+N21</f>
        <v>1</v>
      </c>
      <c r="O30" s="98">
        <f>O13+O21</f>
        <v>2</v>
      </c>
      <c r="P30" s="95">
        <f>O30/W30*100</f>
        <v>2.666666666666667</v>
      </c>
      <c r="Q30" s="178">
        <f>Q13+Q21</f>
        <v>5</v>
      </c>
      <c r="R30" s="179">
        <f>Q30/W30*100</f>
        <v>6.666666666666667</v>
      </c>
      <c r="S30" s="178">
        <f>S13+S21</f>
        <v>68</v>
      </c>
      <c r="T30" s="179">
        <f>S30/W30*100</f>
        <v>90.666666666666657</v>
      </c>
      <c r="U30" s="178">
        <f>U13+U21</f>
        <v>2</v>
      </c>
      <c r="V30" s="179">
        <f>U30/W30*100</f>
        <v>2.666666666666667</v>
      </c>
      <c r="W30" s="180">
        <f>W13+W21</f>
        <v>75</v>
      </c>
      <c r="X30" s="181">
        <f>R30+T30+V30</f>
        <v>100</v>
      </c>
      <c r="Z30" s="96">
        <v>109</v>
      </c>
      <c r="AA30" s="173">
        <f>W30/Z30*100</f>
        <v>68.807339449541288</v>
      </c>
    </row>
    <row r="32" spans="1:27" ht="28.8" x14ac:dyDescent="0.55000000000000004">
      <c r="A32" s="94" t="s">
        <v>17</v>
      </c>
      <c r="Z32" s="146" t="s">
        <v>25</v>
      </c>
    </row>
    <row r="33" spans="1:27" ht="19.5" customHeight="1" x14ac:dyDescent="0.35">
      <c r="A33" s="93" t="s">
        <v>27</v>
      </c>
    </row>
    <row r="34" spans="1:27" ht="23.25" customHeight="1" x14ac:dyDescent="0.3"/>
    <row r="35" spans="1:27" ht="29.25" customHeight="1" x14ac:dyDescent="0.5">
      <c r="A35" s="113" t="s">
        <v>13</v>
      </c>
      <c r="B35" s="114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6"/>
      <c r="Y35" s="117"/>
      <c r="Z35" s="118"/>
      <c r="AA35" s="116"/>
    </row>
    <row r="36" spans="1:27" ht="2.25" customHeight="1" x14ac:dyDescent="0.3">
      <c r="A36" s="119"/>
      <c r="B36" s="120"/>
      <c r="C36" s="120"/>
      <c r="D36" s="120"/>
      <c r="E36" s="121"/>
      <c r="F36" s="121"/>
      <c r="G36" s="121"/>
      <c r="H36" s="121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2"/>
      <c r="Y36" s="117"/>
      <c r="Z36" s="119"/>
      <c r="AA36" s="122"/>
    </row>
    <row r="38" spans="1:27" ht="22.5" customHeight="1" x14ac:dyDescent="0.45">
      <c r="A38" s="123" t="s">
        <v>20</v>
      </c>
      <c r="B38" s="78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5"/>
      <c r="Y38" s="124"/>
      <c r="Z38" s="74"/>
      <c r="AA38" s="75"/>
    </row>
    <row r="39" spans="1:27" ht="2.25" customHeight="1" x14ac:dyDescent="0.3">
      <c r="A39" s="76"/>
      <c r="B39" s="80"/>
      <c r="C39" s="80"/>
      <c r="D39" s="80"/>
      <c r="E39" s="81"/>
      <c r="F39" s="81"/>
      <c r="G39" s="81"/>
      <c r="H39" s="81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77"/>
      <c r="Y39" s="124"/>
      <c r="Z39" s="76"/>
      <c r="AA39" s="77"/>
    </row>
    <row r="40" spans="1:27" ht="18" x14ac:dyDescent="0.35">
      <c r="A40" s="17"/>
      <c r="B40" s="182" t="s">
        <v>1</v>
      </c>
      <c r="C40" s="183"/>
      <c r="D40" s="183"/>
      <c r="E40" s="183"/>
      <c r="F40" s="184"/>
      <c r="G40" s="182" t="s">
        <v>2</v>
      </c>
      <c r="H40" s="183"/>
      <c r="I40" s="183"/>
      <c r="J40" s="183"/>
      <c r="K40" s="184"/>
      <c r="L40" s="182" t="s">
        <v>4</v>
      </c>
      <c r="M40" s="183"/>
      <c r="N40" s="183"/>
      <c r="O40" s="183"/>
      <c r="P40" s="184"/>
      <c r="Q40" s="182" t="s">
        <v>7</v>
      </c>
      <c r="R40" s="183"/>
      <c r="S40" s="183"/>
      <c r="T40" s="183"/>
      <c r="U40" s="183"/>
      <c r="V40" s="183"/>
      <c r="W40" s="183"/>
      <c r="X40" s="184"/>
      <c r="Z40" s="22" t="s">
        <v>16</v>
      </c>
      <c r="AA40" s="1"/>
    </row>
    <row r="41" spans="1:27" x14ac:dyDescent="0.3">
      <c r="A41" s="17"/>
      <c r="B41" s="185" t="s">
        <v>8</v>
      </c>
      <c r="C41" s="185"/>
      <c r="D41" s="185"/>
      <c r="E41" s="185"/>
      <c r="F41" s="6"/>
      <c r="G41" s="186" t="s">
        <v>8</v>
      </c>
      <c r="H41" s="185"/>
      <c r="I41" s="185"/>
      <c r="J41" s="185"/>
      <c r="K41" s="9"/>
      <c r="L41" s="186" t="s">
        <v>8</v>
      </c>
      <c r="M41" s="185"/>
      <c r="N41" s="185"/>
      <c r="O41" s="185"/>
      <c r="P41" s="6"/>
      <c r="Q41" s="185" t="s">
        <v>12</v>
      </c>
      <c r="R41" s="185"/>
      <c r="S41" s="185"/>
      <c r="T41" s="185"/>
      <c r="U41" s="185"/>
      <c r="V41" s="185"/>
      <c r="W41" s="187"/>
      <c r="X41" s="6"/>
      <c r="Z41" s="2"/>
      <c r="AA41" s="1"/>
    </row>
    <row r="42" spans="1:27" x14ac:dyDescent="0.3">
      <c r="A42" s="8"/>
      <c r="B42" s="24" t="s">
        <v>5</v>
      </c>
      <c r="C42" s="24" t="s">
        <v>6</v>
      </c>
      <c r="D42" s="24" t="s">
        <v>4</v>
      </c>
      <c r="E42" s="12" t="s">
        <v>7</v>
      </c>
      <c r="F42" s="20" t="s">
        <v>3</v>
      </c>
      <c r="G42" s="23" t="s">
        <v>5</v>
      </c>
      <c r="H42" s="24" t="s">
        <v>6</v>
      </c>
      <c r="I42" s="24" t="s">
        <v>4</v>
      </c>
      <c r="J42" s="24" t="s">
        <v>7</v>
      </c>
      <c r="K42" s="20" t="s">
        <v>3</v>
      </c>
      <c r="L42" s="23" t="s">
        <v>5</v>
      </c>
      <c r="M42" s="24" t="s">
        <v>6</v>
      </c>
      <c r="N42" s="24" t="s">
        <v>4</v>
      </c>
      <c r="O42" s="24" t="s">
        <v>7</v>
      </c>
      <c r="P42" s="20" t="s">
        <v>3</v>
      </c>
      <c r="Q42" s="27" t="s">
        <v>5</v>
      </c>
      <c r="R42" s="20" t="s">
        <v>3</v>
      </c>
      <c r="S42" s="27" t="s">
        <v>6</v>
      </c>
      <c r="T42" s="20" t="s">
        <v>3</v>
      </c>
      <c r="U42" s="27" t="s">
        <v>4</v>
      </c>
      <c r="V42" s="20" t="s">
        <v>3</v>
      </c>
      <c r="W42" s="28" t="s">
        <v>7</v>
      </c>
      <c r="X42" s="20" t="s">
        <v>3</v>
      </c>
      <c r="Z42" s="27" t="s">
        <v>11</v>
      </c>
      <c r="AA42" s="31" t="s">
        <v>3</v>
      </c>
    </row>
    <row r="43" spans="1:27" x14ac:dyDescent="0.3">
      <c r="A43" s="41" t="s">
        <v>9</v>
      </c>
      <c r="B43" s="90"/>
      <c r="C43" s="60"/>
      <c r="D43" s="60"/>
      <c r="E43" s="62">
        <v>5</v>
      </c>
      <c r="F43" s="15">
        <f>E43/W43*100</f>
        <v>62.5</v>
      </c>
      <c r="G43" s="90"/>
      <c r="H43" s="60"/>
      <c r="I43" s="60"/>
      <c r="J43" s="62">
        <v>3</v>
      </c>
      <c r="K43" s="16">
        <f>J43/W43*100</f>
        <v>37.5</v>
      </c>
      <c r="L43" s="90"/>
      <c r="M43" s="60"/>
      <c r="N43" s="60"/>
      <c r="O43" s="62">
        <v>0</v>
      </c>
      <c r="P43" s="16">
        <f>O43/W43*100</f>
        <v>0</v>
      </c>
      <c r="Q43" s="14"/>
      <c r="R43" s="17"/>
      <c r="S43" s="14"/>
      <c r="T43" s="17"/>
      <c r="U43" s="14"/>
      <c r="V43" s="17"/>
      <c r="W43" s="91">
        <f>O43+J43+E43</f>
        <v>8</v>
      </c>
      <c r="X43" s="16">
        <f>F43+K43+P43</f>
        <v>100</v>
      </c>
      <c r="Z43" s="48">
        <f>Z61</f>
        <v>111</v>
      </c>
      <c r="AA43" s="172">
        <f>W43/Z43*100</f>
        <v>7.2072072072072073</v>
      </c>
    </row>
    <row r="44" spans="1:27" x14ac:dyDescent="0.3">
      <c r="A44" s="30" t="s">
        <v>10</v>
      </c>
      <c r="B44" s="54">
        <v>4</v>
      </c>
      <c r="C44" s="55">
        <v>1</v>
      </c>
      <c r="D44" s="55">
        <v>0</v>
      </c>
      <c r="E44" s="56">
        <f>SUM(B44:D44)</f>
        <v>5</v>
      </c>
      <c r="F44" s="18">
        <f>E44/W44*100</f>
        <v>62.5</v>
      </c>
      <c r="G44" s="54">
        <v>3</v>
      </c>
      <c r="H44" s="55">
        <v>0</v>
      </c>
      <c r="I44" s="55">
        <v>0</v>
      </c>
      <c r="J44" s="56">
        <f>SUM(G44:I44)</f>
        <v>3</v>
      </c>
      <c r="K44" s="19">
        <f>J44/W44*100</f>
        <v>37.5</v>
      </c>
      <c r="L44" s="54">
        <v>0</v>
      </c>
      <c r="M44" s="55">
        <v>0</v>
      </c>
      <c r="N44" s="55">
        <v>0</v>
      </c>
      <c r="O44" s="56">
        <f>SUM(L44:N44)</f>
        <v>0</v>
      </c>
      <c r="P44" s="19">
        <f>O44/W44*100</f>
        <v>0</v>
      </c>
      <c r="Q44" s="178">
        <f>B44+G44+L44</f>
        <v>7</v>
      </c>
      <c r="R44" s="179">
        <f>Q44/W44*100</f>
        <v>87.5</v>
      </c>
      <c r="S44" s="178">
        <f>C44+H44+M44</f>
        <v>1</v>
      </c>
      <c r="T44" s="179">
        <f>S44/W44*100</f>
        <v>12.5</v>
      </c>
      <c r="U44" s="178">
        <f>D44+I44+N44</f>
        <v>0</v>
      </c>
      <c r="V44" s="179">
        <f>U44/W44*100</f>
        <v>0</v>
      </c>
      <c r="W44" s="190">
        <f>Q44+S44+U44</f>
        <v>8</v>
      </c>
      <c r="X44" s="181">
        <f>R44+T44+V44</f>
        <v>100</v>
      </c>
      <c r="Z44" s="3"/>
      <c r="AA44" s="5"/>
    </row>
    <row r="46" spans="1:27" ht="22.5" customHeight="1" x14ac:dyDescent="0.45">
      <c r="A46" s="123" t="s">
        <v>21</v>
      </c>
      <c r="B46" s="78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5"/>
      <c r="Y46" s="124"/>
      <c r="Z46" s="74"/>
      <c r="AA46" s="75"/>
    </row>
    <row r="47" spans="1:27" ht="2.25" customHeight="1" x14ac:dyDescent="0.3">
      <c r="A47" s="76"/>
      <c r="B47" s="80"/>
      <c r="C47" s="80"/>
      <c r="D47" s="80"/>
      <c r="E47" s="81"/>
      <c r="F47" s="81"/>
      <c r="G47" s="81"/>
      <c r="H47" s="81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77"/>
      <c r="Y47" s="124"/>
      <c r="Z47" s="76"/>
      <c r="AA47" s="77"/>
    </row>
    <row r="48" spans="1:27" ht="18" x14ac:dyDescent="0.35">
      <c r="A48" s="17"/>
      <c r="B48" s="182" t="s">
        <v>1</v>
      </c>
      <c r="C48" s="183"/>
      <c r="D48" s="183"/>
      <c r="E48" s="183"/>
      <c r="F48" s="184"/>
      <c r="G48" s="182" t="s">
        <v>2</v>
      </c>
      <c r="H48" s="183"/>
      <c r="I48" s="183"/>
      <c r="J48" s="183"/>
      <c r="K48" s="184"/>
      <c r="L48" s="182" t="s">
        <v>4</v>
      </c>
      <c r="M48" s="183"/>
      <c r="N48" s="183"/>
      <c r="O48" s="183"/>
      <c r="P48" s="184"/>
      <c r="Q48" s="182" t="s">
        <v>7</v>
      </c>
      <c r="R48" s="183"/>
      <c r="S48" s="183"/>
      <c r="T48" s="183"/>
      <c r="U48" s="183"/>
      <c r="V48" s="183"/>
      <c r="W48" s="183"/>
      <c r="X48" s="184"/>
      <c r="Z48" s="22" t="s">
        <v>16</v>
      </c>
      <c r="AA48" s="1"/>
    </row>
    <row r="49" spans="1:27" x14ac:dyDescent="0.3">
      <c r="A49" s="17"/>
      <c r="B49" s="185" t="s">
        <v>8</v>
      </c>
      <c r="C49" s="185"/>
      <c r="D49" s="185"/>
      <c r="E49" s="185"/>
      <c r="F49" s="6"/>
      <c r="G49" s="186" t="s">
        <v>8</v>
      </c>
      <c r="H49" s="185"/>
      <c r="I49" s="185"/>
      <c r="J49" s="185"/>
      <c r="K49" s="9"/>
      <c r="L49" s="186" t="s">
        <v>8</v>
      </c>
      <c r="M49" s="185"/>
      <c r="N49" s="185"/>
      <c r="O49" s="185"/>
      <c r="P49" s="6"/>
      <c r="Q49" s="185" t="s">
        <v>12</v>
      </c>
      <c r="R49" s="185"/>
      <c r="S49" s="185"/>
      <c r="T49" s="185"/>
      <c r="U49" s="185"/>
      <c r="V49" s="185"/>
      <c r="W49" s="187"/>
      <c r="X49" s="6"/>
      <c r="Z49" s="2"/>
      <c r="AA49" s="1"/>
    </row>
    <row r="50" spans="1:27" x14ac:dyDescent="0.3">
      <c r="A50" s="8"/>
      <c r="B50" s="24" t="s">
        <v>5</v>
      </c>
      <c r="C50" s="24" t="s">
        <v>6</v>
      </c>
      <c r="D50" s="24" t="s">
        <v>4</v>
      </c>
      <c r="E50" s="12" t="s">
        <v>7</v>
      </c>
      <c r="F50" s="20" t="s">
        <v>3</v>
      </c>
      <c r="G50" s="23" t="s">
        <v>5</v>
      </c>
      <c r="H50" s="24" t="s">
        <v>6</v>
      </c>
      <c r="I50" s="24" t="s">
        <v>4</v>
      </c>
      <c r="J50" s="24" t="s">
        <v>7</v>
      </c>
      <c r="K50" s="20" t="s">
        <v>3</v>
      </c>
      <c r="L50" s="23" t="s">
        <v>5</v>
      </c>
      <c r="M50" s="24" t="s">
        <v>6</v>
      </c>
      <c r="N50" s="24" t="s">
        <v>4</v>
      </c>
      <c r="O50" s="24" t="s">
        <v>7</v>
      </c>
      <c r="P50" s="20" t="s">
        <v>3</v>
      </c>
      <c r="Q50" s="27" t="s">
        <v>5</v>
      </c>
      <c r="R50" s="20" t="s">
        <v>3</v>
      </c>
      <c r="S50" s="27" t="s">
        <v>6</v>
      </c>
      <c r="T50" s="20" t="s">
        <v>3</v>
      </c>
      <c r="U50" s="27" t="s">
        <v>4</v>
      </c>
      <c r="V50" s="20" t="s">
        <v>3</v>
      </c>
      <c r="W50" s="28" t="s">
        <v>7</v>
      </c>
      <c r="X50" s="20" t="s">
        <v>3</v>
      </c>
      <c r="Z50" s="27" t="s">
        <v>11</v>
      </c>
      <c r="AA50" s="31" t="s">
        <v>3</v>
      </c>
    </row>
    <row r="51" spans="1:27" x14ac:dyDescent="0.3">
      <c r="A51" s="41" t="s">
        <v>9</v>
      </c>
      <c r="B51" s="90"/>
      <c r="C51" s="60"/>
      <c r="D51" s="60"/>
      <c r="E51" s="62">
        <v>36</v>
      </c>
      <c r="F51" s="15">
        <f>E51/W51*100</f>
        <v>52.941176470588239</v>
      </c>
      <c r="G51" s="90"/>
      <c r="H51" s="60"/>
      <c r="I51" s="60"/>
      <c r="J51" s="62">
        <v>31</v>
      </c>
      <c r="K51" s="16">
        <f>J51/W51*100</f>
        <v>45.588235294117645</v>
      </c>
      <c r="L51" s="90"/>
      <c r="M51" s="60"/>
      <c r="N51" s="60"/>
      <c r="O51" s="62">
        <v>1</v>
      </c>
      <c r="P51" s="16">
        <f>O51/W51*100</f>
        <v>1.4705882352941175</v>
      </c>
      <c r="Q51" s="14"/>
      <c r="R51" s="17"/>
      <c r="S51" s="14"/>
      <c r="T51" s="17"/>
      <c r="U51" s="14"/>
      <c r="V51" s="17"/>
      <c r="W51" s="91">
        <f>O51+J51+E51</f>
        <v>68</v>
      </c>
      <c r="X51" s="16">
        <f>F51+K51+P51</f>
        <v>100</v>
      </c>
      <c r="Z51" s="48">
        <f>Z61</f>
        <v>111</v>
      </c>
      <c r="AA51" s="172">
        <f>W51/Z51*100</f>
        <v>61.261261261261254</v>
      </c>
    </row>
    <row r="52" spans="1:27" x14ac:dyDescent="0.3">
      <c r="A52" s="30" t="s">
        <v>10</v>
      </c>
      <c r="B52" s="54">
        <v>29</v>
      </c>
      <c r="C52" s="55">
        <v>2</v>
      </c>
      <c r="D52" s="55">
        <v>5</v>
      </c>
      <c r="E52" s="56">
        <f>SUM(B52:D52)</f>
        <v>36</v>
      </c>
      <c r="F52" s="18">
        <f>E52/W52*100</f>
        <v>52.941176470588239</v>
      </c>
      <c r="G52" s="54">
        <v>29</v>
      </c>
      <c r="H52" s="55">
        <v>2</v>
      </c>
      <c r="I52" s="55">
        <v>0</v>
      </c>
      <c r="J52" s="56">
        <f>SUM(G52:I52)</f>
        <v>31</v>
      </c>
      <c r="K52" s="19">
        <f>J52/W52*100</f>
        <v>45.588235294117645</v>
      </c>
      <c r="L52" s="54">
        <v>1</v>
      </c>
      <c r="M52" s="55">
        <v>0</v>
      </c>
      <c r="N52" s="55">
        <v>0</v>
      </c>
      <c r="O52" s="56">
        <f>SUM(L52:N52)</f>
        <v>1</v>
      </c>
      <c r="P52" s="19">
        <f>O52/W52*100</f>
        <v>1.4705882352941175</v>
      </c>
      <c r="Q52" s="178">
        <f>B52+G52+L52</f>
        <v>59</v>
      </c>
      <c r="R52" s="179">
        <f>Q52/W52*100</f>
        <v>86.764705882352942</v>
      </c>
      <c r="S52" s="178">
        <f>C52+H52+M52</f>
        <v>4</v>
      </c>
      <c r="T52" s="179">
        <f>S52/W52*100</f>
        <v>5.8823529411764701</v>
      </c>
      <c r="U52" s="178">
        <f>D52+I52+N52</f>
        <v>5</v>
      </c>
      <c r="V52" s="179">
        <f>U52/W52*100</f>
        <v>7.3529411764705888</v>
      </c>
      <c r="W52" s="190">
        <f>Q52+S52+U52</f>
        <v>68</v>
      </c>
      <c r="X52" s="181">
        <f>R52+T52+V52</f>
        <v>100</v>
      </c>
      <c r="Z52" s="3"/>
      <c r="AA52" s="5"/>
    </row>
    <row r="56" spans="1:27" ht="22.5" customHeight="1" x14ac:dyDescent="0.45">
      <c r="A56" s="157" t="s">
        <v>22</v>
      </c>
      <c r="B56" s="158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60"/>
      <c r="Y56" s="161"/>
      <c r="Z56" s="162"/>
      <c r="AA56" s="160"/>
    </row>
    <row r="57" spans="1:27" ht="2.25" customHeight="1" x14ac:dyDescent="0.3">
      <c r="A57" s="163"/>
      <c r="B57" s="164"/>
      <c r="C57" s="164"/>
      <c r="D57" s="164"/>
      <c r="E57" s="165"/>
      <c r="F57" s="165"/>
      <c r="G57" s="165"/>
      <c r="H57" s="165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6"/>
      <c r="Y57" s="161"/>
      <c r="Z57" s="163"/>
      <c r="AA57" s="166"/>
    </row>
    <row r="58" spans="1:27" ht="18" x14ac:dyDescent="0.35">
      <c r="A58" s="17"/>
      <c r="B58" s="182" t="s">
        <v>1</v>
      </c>
      <c r="C58" s="183"/>
      <c r="D58" s="183"/>
      <c r="E58" s="183"/>
      <c r="F58" s="184"/>
      <c r="G58" s="182" t="s">
        <v>2</v>
      </c>
      <c r="H58" s="183"/>
      <c r="I58" s="183"/>
      <c r="J58" s="183"/>
      <c r="K58" s="184"/>
      <c r="L58" s="182" t="s">
        <v>4</v>
      </c>
      <c r="M58" s="183"/>
      <c r="N58" s="183"/>
      <c r="O58" s="183"/>
      <c r="P58" s="184"/>
      <c r="Q58" s="182" t="s">
        <v>7</v>
      </c>
      <c r="R58" s="183"/>
      <c r="S58" s="183"/>
      <c r="T58" s="183"/>
      <c r="U58" s="183"/>
      <c r="V58" s="183"/>
      <c r="W58" s="183"/>
      <c r="X58" s="184"/>
      <c r="Z58" s="22" t="s">
        <v>16</v>
      </c>
      <c r="AA58" s="1"/>
    </row>
    <row r="59" spans="1:27" x14ac:dyDescent="0.3">
      <c r="A59" s="17"/>
      <c r="B59" s="185" t="s">
        <v>8</v>
      </c>
      <c r="C59" s="185"/>
      <c r="D59" s="185"/>
      <c r="E59" s="185"/>
      <c r="F59" s="6"/>
      <c r="G59" s="186" t="s">
        <v>8</v>
      </c>
      <c r="H59" s="185"/>
      <c r="I59" s="185"/>
      <c r="J59" s="185"/>
      <c r="K59" s="9"/>
      <c r="L59" s="186" t="s">
        <v>8</v>
      </c>
      <c r="M59" s="185"/>
      <c r="N59" s="185"/>
      <c r="O59" s="185"/>
      <c r="P59" s="6"/>
      <c r="Q59" s="185" t="s">
        <v>12</v>
      </c>
      <c r="R59" s="185"/>
      <c r="S59" s="185"/>
      <c r="T59" s="185"/>
      <c r="U59" s="185"/>
      <c r="V59" s="185"/>
      <c r="W59" s="187"/>
      <c r="X59" s="6"/>
      <c r="Z59" s="2"/>
      <c r="AA59" s="1"/>
    </row>
    <row r="60" spans="1:27" x14ac:dyDescent="0.3">
      <c r="A60" s="8"/>
      <c r="B60" s="43" t="s">
        <v>5</v>
      </c>
      <c r="C60" s="43" t="s">
        <v>6</v>
      </c>
      <c r="D60" s="43" t="s">
        <v>4</v>
      </c>
      <c r="E60" s="44" t="s">
        <v>7</v>
      </c>
      <c r="F60" s="20" t="s">
        <v>3</v>
      </c>
      <c r="G60" s="42" t="s">
        <v>5</v>
      </c>
      <c r="H60" s="43" t="s">
        <v>6</v>
      </c>
      <c r="I60" s="43" t="s">
        <v>4</v>
      </c>
      <c r="J60" s="43" t="s">
        <v>7</v>
      </c>
      <c r="K60" s="20" t="s">
        <v>3</v>
      </c>
      <c r="L60" s="42" t="s">
        <v>5</v>
      </c>
      <c r="M60" s="43" t="s">
        <v>6</v>
      </c>
      <c r="N60" s="43" t="s">
        <v>4</v>
      </c>
      <c r="O60" s="43" t="s">
        <v>7</v>
      </c>
      <c r="P60" s="20" t="s">
        <v>3</v>
      </c>
      <c r="Q60" s="27" t="s">
        <v>5</v>
      </c>
      <c r="R60" s="20" t="s">
        <v>3</v>
      </c>
      <c r="S60" s="27" t="s">
        <v>6</v>
      </c>
      <c r="T60" s="20" t="s">
        <v>3</v>
      </c>
      <c r="U60" s="27" t="s">
        <v>4</v>
      </c>
      <c r="V60" s="20" t="s">
        <v>3</v>
      </c>
      <c r="W60" s="28" t="s">
        <v>7</v>
      </c>
      <c r="X60" s="20" t="s">
        <v>3</v>
      </c>
      <c r="Z60" s="27" t="s">
        <v>11</v>
      </c>
      <c r="AA60" s="31" t="s">
        <v>3</v>
      </c>
    </row>
    <row r="61" spans="1:27" x14ac:dyDescent="0.3">
      <c r="A61" s="100" t="s">
        <v>7</v>
      </c>
      <c r="B61" s="96">
        <f>B44+B52</f>
        <v>33</v>
      </c>
      <c r="C61" s="97">
        <f>C44+C52</f>
        <v>3</v>
      </c>
      <c r="D61" s="97">
        <f>D44+D52</f>
        <v>5</v>
      </c>
      <c r="E61" s="98">
        <f>E44+E52</f>
        <v>41</v>
      </c>
      <c r="F61" s="101">
        <f>E61/W61*100</f>
        <v>53.94736842105263</v>
      </c>
      <c r="G61" s="96">
        <f>G44+G52</f>
        <v>32</v>
      </c>
      <c r="H61" s="97">
        <f>H44+H52</f>
        <v>2</v>
      </c>
      <c r="I61" s="97">
        <f>I44+I52</f>
        <v>0</v>
      </c>
      <c r="J61" s="98">
        <f>J44+J52</f>
        <v>34</v>
      </c>
      <c r="K61" s="99">
        <f>J61/W61*100</f>
        <v>44.736842105263158</v>
      </c>
      <c r="L61" s="96">
        <f>L44+L52</f>
        <v>1</v>
      </c>
      <c r="M61" s="97">
        <f>M44+M52</f>
        <v>0</v>
      </c>
      <c r="N61" s="97">
        <f>N44+N52</f>
        <v>0</v>
      </c>
      <c r="O61" s="98">
        <f>O44+O52</f>
        <v>1</v>
      </c>
      <c r="P61" s="95">
        <f>O61/W61*100</f>
        <v>1.3157894736842104</v>
      </c>
      <c r="Q61" s="178">
        <f>Q44+Q52</f>
        <v>66</v>
      </c>
      <c r="R61" s="179">
        <f>Q61/W61*100</f>
        <v>86.842105263157904</v>
      </c>
      <c r="S61" s="178">
        <f>S44+S52</f>
        <v>5</v>
      </c>
      <c r="T61" s="179">
        <f>S61/W61*100</f>
        <v>6.5789473684210522</v>
      </c>
      <c r="U61" s="178">
        <f>U44+U52</f>
        <v>5</v>
      </c>
      <c r="V61" s="179">
        <f>U61/W61*100</f>
        <v>6.5789473684210522</v>
      </c>
      <c r="W61" s="180">
        <f>W44+W52</f>
        <v>76</v>
      </c>
      <c r="X61" s="181">
        <f>R61+T61+V61</f>
        <v>100.00000000000001</v>
      </c>
      <c r="Z61" s="96">
        <v>111</v>
      </c>
      <c r="AA61" s="174">
        <f>W61/Z61*100</f>
        <v>68.468468468468473</v>
      </c>
    </row>
    <row r="63" spans="1:27" ht="28.8" x14ac:dyDescent="0.55000000000000004">
      <c r="A63" s="94" t="s">
        <v>17</v>
      </c>
      <c r="Z63" s="146" t="s">
        <v>26</v>
      </c>
    </row>
    <row r="64" spans="1:27" ht="18" x14ac:dyDescent="0.35">
      <c r="A64" s="93" t="s">
        <v>27</v>
      </c>
    </row>
    <row r="65" spans="1:27" ht="18.75" customHeight="1" x14ac:dyDescent="0.3"/>
    <row r="66" spans="1:27" ht="29.25" customHeight="1" x14ac:dyDescent="0.5">
      <c r="A66" s="125" t="s">
        <v>14</v>
      </c>
      <c r="B66" s="126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8"/>
      <c r="Y66" s="129"/>
      <c r="Z66" s="130"/>
      <c r="AA66" s="128"/>
    </row>
    <row r="67" spans="1:27" ht="2.25" customHeight="1" x14ac:dyDescent="0.3">
      <c r="A67" s="131"/>
      <c r="B67" s="132"/>
      <c r="C67" s="132"/>
      <c r="D67" s="132"/>
      <c r="E67" s="133"/>
      <c r="F67" s="133"/>
      <c r="G67" s="133"/>
      <c r="H67" s="133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4"/>
      <c r="Y67" s="129"/>
      <c r="Z67" s="131"/>
      <c r="AA67" s="134"/>
    </row>
    <row r="69" spans="1:27" ht="22.5" customHeight="1" x14ac:dyDescent="0.45">
      <c r="A69" s="135" t="s">
        <v>20</v>
      </c>
      <c r="B69" s="136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8"/>
      <c r="Y69" s="139"/>
      <c r="Z69" s="140"/>
      <c r="AA69" s="138"/>
    </row>
    <row r="70" spans="1:27" ht="2.25" customHeight="1" x14ac:dyDescent="0.3">
      <c r="A70" s="141"/>
      <c r="B70" s="142"/>
      <c r="C70" s="142"/>
      <c r="D70" s="142"/>
      <c r="E70" s="143"/>
      <c r="F70" s="143"/>
      <c r="G70" s="143"/>
      <c r="H70" s="143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4"/>
      <c r="Y70" s="139"/>
      <c r="Z70" s="141"/>
      <c r="AA70" s="144"/>
    </row>
    <row r="71" spans="1:27" ht="18" x14ac:dyDescent="0.35">
      <c r="A71" s="17"/>
      <c r="B71" s="182" t="s">
        <v>1</v>
      </c>
      <c r="C71" s="183"/>
      <c r="D71" s="183"/>
      <c r="E71" s="183"/>
      <c r="F71" s="184"/>
      <c r="G71" s="182" t="s">
        <v>2</v>
      </c>
      <c r="H71" s="183"/>
      <c r="I71" s="183"/>
      <c r="J71" s="183"/>
      <c r="K71" s="184"/>
      <c r="L71" s="182" t="s">
        <v>4</v>
      </c>
      <c r="M71" s="183"/>
      <c r="N71" s="183"/>
      <c r="O71" s="183"/>
      <c r="P71" s="184"/>
      <c r="Q71" s="182" t="s">
        <v>7</v>
      </c>
      <c r="R71" s="183"/>
      <c r="S71" s="183"/>
      <c r="T71" s="183"/>
      <c r="U71" s="183"/>
      <c r="V71" s="183"/>
      <c r="W71" s="183"/>
      <c r="X71" s="184"/>
      <c r="Z71" s="22" t="s">
        <v>16</v>
      </c>
      <c r="AA71" s="1"/>
    </row>
    <row r="72" spans="1:27" x14ac:dyDescent="0.3">
      <c r="A72" s="17"/>
      <c r="B72" s="185" t="s">
        <v>8</v>
      </c>
      <c r="C72" s="185"/>
      <c r="D72" s="185"/>
      <c r="E72" s="185"/>
      <c r="F72" s="6"/>
      <c r="G72" s="186" t="s">
        <v>8</v>
      </c>
      <c r="H72" s="185"/>
      <c r="I72" s="185"/>
      <c r="J72" s="185"/>
      <c r="K72" s="9"/>
      <c r="L72" s="186" t="s">
        <v>8</v>
      </c>
      <c r="M72" s="185"/>
      <c r="N72" s="185"/>
      <c r="O72" s="185"/>
      <c r="P72" s="6"/>
      <c r="Q72" s="185" t="s">
        <v>12</v>
      </c>
      <c r="R72" s="185"/>
      <c r="S72" s="185"/>
      <c r="T72" s="185"/>
      <c r="U72" s="185"/>
      <c r="V72" s="185"/>
      <c r="W72" s="187"/>
      <c r="X72" s="6"/>
      <c r="Z72" s="2"/>
      <c r="AA72" s="1"/>
    </row>
    <row r="73" spans="1:27" x14ac:dyDescent="0.3">
      <c r="A73" s="8"/>
      <c r="B73" s="24" t="s">
        <v>5</v>
      </c>
      <c r="C73" s="24" t="s">
        <v>6</v>
      </c>
      <c r="D73" s="24" t="s">
        <v>4</v>
      </c>
      <c r="E73" s="12" t="s">
        <v>7</v>
      </c>
      <c r="F73" s="20" t="s">
        <v>3</v>
      </c>
      <c r="G73" s="23" t="s">
        <v>5</v>
      </c>
      <c r="H73" s="24" t="s">
        <v>6</v>
      </c>
      <c r="I73" s="24" t="s">
        <v>4</v>
      </c>
      <c r="J73" s="24" t="s">
        <v>7</v>
      </c>
      <c r="K73" s="20" t="s">
        <v>3</v>
      </c>
      <c r="L73" s="23" t="s">
        <v>5</v>
      </c>
      <c r="M73" s="24" t="s">
        <v>6</v>
      </c>
      <c r="N73" s="24" t="s">
        <v>4</v>
      </c>
      <c r="O73" s="24" t="s">
        <v>7</v>
      </c>
      <c r="P73" s="20" t="s">
        <v>3</v>
      </c>
      <c r="Q73" s="27" t="s">
        <v>5</v>
      </c>
      <c r="R73" s="20" t="s">
        <v>3</v>
      </c>
      <c r="S73" s="27" t="s">
        <v>6</v>
      </c>
      <c r="T73" s="20" t="s">
        <v>3</v>
      </c>
      <c r="U73" s="27" t="s">
        <v>4</v>
      </c>
      <c r="V73" s="20" t="s">
        <v>3</v>
      </c>
      <c r="W73" s="28" t="s">
        <v>7</v>
      </c>
      <c r="X73" s="20" t="s">
        <v>3</v>
      </c>
      <c r="Z73" s="27" t="s">
        <v>11</v>
      </c>
      <c r="AA73" s="31" t="s">
        <v>3</v>
      </c>
    </row>
    <row r="74" spans="1:27" x14ac:dyDescent="0.3">
      <c r="A74" s="41" t="s">
        <v>9</v>
      </c>
      <c r="B74" s="90"/>
      <c r="C74" s="60"/>
      <c r="D74" s="60"/>
      <c r="E74" s="62">
        <v>28</v>
      </c>
      <c r="F74" s="15">
        <f>E74/W74*100</f>
        <v>36.84210526315789</v>
      </c>
      <c r="G74" s="90"/>
      <c r="H74" s="60"/>
      <c r="I74" s="60"/>
      <c r="J74" s="62">
        <v>47</v>
      </c>
      <c r="K74" s="16">
        <f>J74/W74*100</f>
        <v>61.842105263157897</v>
      </c>
      <c r="L74" s="90"/>
      <c r="M74" s="60"/>
      <c r="N74" s="60"/>
      <c r="O74" s="62">
        <v>1</v>
      </c>
      <c r="P74" s="16">
        <f>O74/W74*100</f>
        <v>1.3157894736842104</v>
      </c>
      <c r="Q74" s="14"/>
      <c r="R74" s="17"/>
      <c r="S74" s="14"/>
      <c r="T74" s="17"/>
      <c r="U74" s="14"/>
      <c r="V74" s="17"/>
      <c r="W74" s="91">
        <f>O74+J74+E74</f>
        <v>76</v>
      </c>
      <c r="X74" s="16">
        <f>F74+K74+P74</f>
        <v>99.999999999999986</v>
      </c>
      <c r="Z74" s="48">
        <f>Z92</f>
        <v>842</v>
      </c>
      <c r="AA74" s="172">
        <f>W74/Z74*100</f>
        <v>9.026128266033254</v>
      </c>
    </row>
    <row r="75" spans="1:27" x14ac:dyDescent="0.3">
      <c r="A75" s="30" t="s">
        <v>10</v>
      </c>
      <c r="B75" s="54">
        <v>17</v>
      </c>
      <c r="C75" s="55">
        <v>8</v>
      </c>
      <c r="D75" s="55">
        <v>3</v>
      </c>
      <c r="E75" s="56">
        <f>SUM(B75:D75)</f>
        <v>28</v>
      </c>
      <c r="F75" s="18">
        <f>E75/W75*100</f>
        <v>36.84210526315789</v>
      </c>
      <c r="G75" s="54">
        <v>35</v>
      </c>
      <c r="H75" s="55">
        <v>10</v>
      </c>
      <c r="I75" s="55">
        <v>2</v>
      </c>
      <c r="J75" s="56">
        <f>SUM(G75:I75)</f>
        <v>47</v>
      </c>
      <c r="K75" s="19">
        <f>J75/W75*100</f>
        <v>61.842105263157897</v>
      </c>
      <c r="L75" s="54">
        <v>1</v>
      </c>
      <c r="M75" s="55">
        <v>0</v>
      </c>
      <c r="N75" s="55">
        <v>0</v>
      </c>
      <c r="O75" s="56">
        <f>SUM(L75:N75)</f>
        <v>1</v>
      </c>
      <c r="P75" s="19">
        <f>O75/W75*100</f>
        <v>1.3157894736842104</v>
      </c>
      <c r="Q75" s="178">
        <f>B75+G75+L75</f>
        <v>53</v>
      </c>
      <c r="R75" s="179">
        <f>Q75/W75*100</f>
        <v>69.73684210526315</v>
      </c>
      <c r="S75" s="178">
        <f>C75+H75+M75</f>
        <v>18</v>
      </c>
      <c r="T75" s="179">
        <f>S75/W75*100</f>
        <v>23.684210526315788</v>
      </c>
      <c r="U75" s="178">
        <f>D75+I75+N75</f>
        <v>5</v>
      </c>
      <c r="V75" s="179">
        <f>U75/W75*100</f>
        <v>6.5789473684210522</v>
      </c>
      <c r="W75" s="190">
        <f>Q75+S75+U75</f>
        <v>76</v>
      </c>
      <c r="X75" s="181">
        <f>R75+T75+V75</f>
        <v>99.999999999999986</v>
      </c>
      <c r="Z75" s="3"/>
      <c r="AA75" s="5"/>
    </row>
    <row r="77" spans="1:27" ht="22.5" customHeight="1" x14ac:dyDescent="0.45">
      <c r="A77" s="135" t="s">
        <v>21</v>
      </c>
      <c r="B77" s="136"/>
      <c r="C77" s="137"/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8"/>
      <c r="Y77" s="139"/>
      <c r="Z77" s="140"/>
      <c r="AA77" s="138"/>
    </row>
    <row r="78" spans="1:27" ht="2.25" customHeight="1" x14ac:dyDescent="0.3">
      <c r="A78" s="141"/>
      <c r="B78" s="142"/>
      <c r="C78" s="142"/>
      <c r="D78" s="142"/>
      <c r="E78" s="143"/>
      <c r="F78" s="143"/>
      <c r="G78" s="143"/>
      <c r="H78" s="143"/>
      <c r="I78" s="142"/>
      <c r="J78" s="142"/>
      <c r="K78" s="142"/>
      <c r="L78" s="142"/>
      <c r="M78" s="142"/>
      <c r="N78" s="142"/>
      <c r="O78" s="142"/>
      <c r="P78" s="142"/>
      <c r="Q78" s="142"/>
      <c r="R78" s="142"/>
      <c r="S78" s="142"/>
      <c r="T78" s="142"/>
      <c r="U78" s="142"/>
      <c r="V78" s="142"/>
      <c r="W78" s="142"/>
      <c r="X78" s="144"/>
      <c r="Y78" s="139"/>
      <c r="Z78" s="141"/>
      <c r="AA78" s="144"/>
    </row>
    <row r="79" spans="1:27" ht="18" x14ac:dyDescent="0.35">
      <c r="A79" s="17"/>
      <c r="B79" s="182" t="s">
        <v>1</v>
      </c>
      <c r="C79" s="183"/>
      <c r="D79" s="183"/>
      <c r="E79" s="183"/>
      <c r="F79" s="184"/>
      <c r="G79" s="182" t="s">
        <v>2</v>
      </c>
      <c r="H79" s="183"/>
      <c r="I79" s="183"/>
      <c r="J79" s="183"/>
      <c r="K79" s="184"/>
      <c r="L79" s="182" t="s">
        <v>4</v>
      </c>
      <c r="M79" s="183"/>
      <c r="N79" s="183"/>
      <c r="O79" s="183"/>
      <c r="P79" s="184"/>
      <c r="Q79" s="182" t="s">
        <v>7</v>
      </c>
      <c r="R79" s="183"/>
      <c r="S79" s="183"/>
      <c r="T79" s="183"/>
      <c r="U79" s="183"/>
      <c r="V79" s="183"/>
      <c r="W79" s="183"/>
      <c r="X79" s="184"/>
      <c r="Z79" s="22" t="s">
        <v>16</v>
      </c>
      <c r="AA79" s="1"/>
    </row>
    <row r="80" spans="1:27" x14ac:dyDescent="0.3">
      <c r="A80" s="17"/>
      <c r="B80" s="185" t="s">
        <v>8</v>
      </c>
      <c r="C80" s="185"/>
      <c r="D80" s="185"/>
      <c r="E80" s="185"/>
      <c r="F80" s="6"/>
      <c r="G80" s="186" t="s">
        <v>8</v>
      </c>
      <c r="H80" s="185"/>
      <c r="I80" s="185"/>
      <c r="J80" s="185"/>
      <c r="K80" s="9"/>
      <c r="L80" s="186" t="s">
        <v>8</v>
      </c>
      <c r="M80" s="185"/>
      <c r="N80" s="185"/>
      <c r="O80" s="185"/>
      <c r="P80" s="6"/>
      <c r="Q80" s="185" t="s">
        <v>12</v>
      </c>
      <c r="R80" s="185"/>
      <c r="S80" s="185"/>
      <c r="T80" s="185"/>
      <c r="U80" s="185"/>
      <c r="V80" s="185"/>
      <c r="W80" s="187"/>
      <c r="X80" s="6"/>
      <c r="Z80" s="2"/>
      <c r="AA80" s="1"/>
    </row>
    <row r="81" spans="1:27" x14ac:dyDescent="0.3">
      <c r="A81" s="8"/>
      <c r="B81" s="24" t="s">
        <v>5</v>
      </c>
      <c r="C81" s="24" t="s">
        <v>6</v>
      </c>
      <c r="D81" s="24" t="s">
        <v>4</v>
      </c>
      <c r="E81" s="12" t="s">
        <v>7</v>
      </c>
      <c r="F81" s="20" t="s">
        <v>3</v>
      </c>
      <c r="G81" s="23" t="s">
        <v>5</v>
      </c>
      <c r="H81" s="24" t="s">
        <v>6</v>
      </c>
      <c r="I81" s="24" t="s">
        <v>4</v>
      </c>
      <c r="J81" s="24" t="s">
        <v>7</v>
      </c>
      <c r="K81" s="20" t="s">
        <v>3</v>
      </c>
      <c r="L81" s="23" t="s">
        <v>5</v>
      </c>
      <c r="M81" s="24" t="s">
        <v>6</v>
      </c>
      <c r="N81" s="24" t="s">
        <v>4</v>
      </c>
      <c r="O81" s="24" t="s">
        <v>7</v>
      </c>
      <c r="P81" s="20" t="s">
        <v>3</v>
      </c>
      <c r="Q81" s="27" t="s">
        <v>5</v>
      </c>
      <c r="R81" s="20" t="s">
        <v>3</v>
      </c>
      <c r="S81" s="27" t="s">
        <v>6</v>
      </c>
      <c r="T81" s="20" t="s">
        <v>3</v>
      </c>
      <c r="U81" s="27" t="s">
        <v>4</v>
      </c>
      <c r="V81" s="20" t="s">
        <v>3</v>
      </c>
      <c r="W81" s="28" t="s">
        <v>7</v>
      </c>
      <c r="X81" s="20" t="s">
        <v>3</v>
      </c>
      <c r="Z81" s="27" t="s">
        <v>11</v>
      </c>
      <c r="AA81" s="31" t="s">
        <v>3</v>
      </c>
    </row>
    <row r="82" spans="1:27" x14ac:dyDescent="0.3">
      <c r="A82" s="41" t="s">
        <v>9</v>
      </c>
      <c r="B82" s="90"/>
      <c r="C82" s="60"/>
      <c r="D82" s="60"/>
      <c r="E82" s="62">
        <v>217</v>
      </c>
      <c r="F82" s="15">
        <f>E82/W82*100</f>
        <v>56.955380577427817</v>
      </c>
      <c r="G82" s="90"/>
      <c r="H82" s="60"/>
      <c r="I82" s="60"/>
      <c r="J82" s="62">
        <v>162</v>
      </c>
      <c r="K82" s="16">
        <f>J82/W82*100</f>
        <v>42.519685039370081</v>
      </c>
      <c r="L82" s="90"/>
      <c r="M82" s="60"/>
      <c r="N82" s="60"/>
      <c r="O82" s="62">
        <v>2</v>
      </c>
      <c r="P82" s="16">
        <f>O82/W82*100</f>
        <v>0.52493438320209973</v>
      </c>
      <c r="Q82" s="14"/>
      <c r="R82" s="17"/>
      <c r="S82" s="14"/>
      <c r="T82" s="17"/>
      <c r="U82" s="14"/>
      <c r="V82" s="17"/>
      <c r="W82" s="91">
        <f>O82+J82+E82</f>
        <v>381</v>
      </c>
      <c r="X82" s="16">
        <f>F82+K82+P82</f>
        <v>100</v>
      </c>
      <c r="Z82" s="48">
        <f>Z92</f>
        <v>842</v>
      </c>
      <c r="AA82" s="172">
        <f>W82/Z82*100</f>
        <v>45.249406175771973</v>
      </c>
    </row>
    <row r="83" spans="1:27" x14ac:dyDescent="0.3">
      <c r="A83" s="30" t="s">
        <v>10</v>
      </c>
      <c r="B83" s="54">
        <v>136</v>
      </c>
      <c r="C83" s="55">
        <v>42</v>
      </c>
      <c r="D83" s="55">
        <v>39</v>
      </c>
      <c r="E83" s="56">
        <f>SUM(B83:D83)</f>
        <v>217</v>
      </c>
      <c r="F83" s="18">
        <f>E83/W83*100</f>
        <v>56.955380577427817</v>
      </c>
      <c r="G83" s="54">
        <v>124</v>
      </c>
      <c r="H83" s="55">
        <v>37</v>
      </c>
      <c r="I83" s="55">
        <v>1</v>
      </c>
      <c r="J83" s="56">
        <f>SUM(G83:I83)</f>
        <v>162</v>
      </c>
      <c r="K83" s="19">
        <f>J83/W83*100</f>
        <v>42.519685039370081</v>
      </c>
      <c r="L83" s="54">
        <v>2</v>
      </c>
      <c r="M83" s="55">
        <v>0</v>
      </c>
      <c r="N83" s="55">
        <v>0</v>
      </c>
      <c r="O83" s="56">
        <f>SUM(L83:N83)</f>
        <v>2</v>
      </c>
      <c r="P83" s="19">
        <f>O83/W83*100</f>
        <v>0.52493438320209973</v>
      </c>
      <c r="Q83" s="178">
        <f>B83+G83+L83</f>
        <v>262</v>
      </c>
      <c r="R83" s="179">
        <f>Q83/W83*100</f>
        <v>68.766404199475062</v>
      </c>
      <c r="S83" s="178">
        <f>C83+H83+M83</f>
        <v>79</v>
      </c>
      <c r="T83" s="179">
        <f>S83/W83*100</f>
        <v>20.73490813648294</v>
      </c>
      <c r="U83" s="178">
        <f>D83+I83+N83</f>
        <v>40</v>
      </c>
      <c r="V83" s="179">
        <f>U83/W83*100</f>
        <v>10.498687664041995</v>
      </c>
      <c r="W83" s="190">
        <f>Q83+S83+U83</f>
        <v>381</v>
      </c>
      <c r="X83" s="181">
        <f>R83+T83+V83</f>
        <v>100</v>
      </c>
      <c r="Z83" s="3"/>
      <c r="AA83" s="5"/>
    </row>
    <row r="87" spans="1:27" ht="22.5" customHeight="1" x14ac:dyDescent="0.45">
      <c r="A87" s="147" t="s">
        <v>23</v>
      </c>
      <c r="B87" s="148"/>
      <c r="C87" s="149"/>
      <c r="D87" s="149"/>
      <c r="E87" s="149"/>
      <c r="F87" s="149"/>
      <c r="G87" s="149"/>
      <c r="H87" s="149"/>
      <c r="I87" s="149"/>
      <c r="J87" s="149"/>
      <c r="K87" s="149"/>
      <c r="L87" s="149"/>
      <c r="M87" s="149"/>
      <c r="N87" s="149"/>
      <c r="O87" s="149"/>
      <c r="P87" s="149"/>
      <c r="Q87" s="149"/>
      <c r="R87" s="149"/>
      <c r="S87" s="149"/>
      <c r="T87" s="149"/>
      <c r="U87" s="149"/>
      <c r="V87" s="149"/>
      <c r="W87" s="149"/>
      <c r="X87" s="150"/>
      <c r="Y87" s="151"/>
      <c r="Z87" s="152"/>
      <c r="AA87" s="150"/>
    </row>
    <row r="88" spans="1:27" ht="2.25" customHeight="1" x14ac:dyDescent="0.3">
      <c r="A88" s="153"/>
      <c r="B88" s="154"/>
      <c r="C88" s="154"/>
      <c r="D88" s="154"/>
      <c r="E88" s="155"/>
      <c r="F88" s="155"/>
      <c r="G88" s="155"/>
      <c r="H88" s="155"/>
      <c r="I88" s="154"/>
      <c r="J88" s="154"/>
      <c r="K88" s="154"/>
      <c r="L88" s="154"/>
      <c r="M88" s="154"/>
      <c r="N88" s="154"/>
      <c r="O88" s="154"/>
      <c r="P88" s="154"/>
      <c r="Q88" s="154"/>
      <c r="R88" s="154"/>
      <c r="S88" s="154"/>
      <c r="T88" s="154"/>
      <c r="U88" s="154"/>
      <c r="V88" s="154"/>
      <c r="W88" s="154"/>
      <c r="X88" s="156"/>
      <c r="Y88" s="151"/>
      <c r="Z88" s="153"/>
      <c r="AA88" s="156"/>
    </row>
    <row r="89" spans="1:27" ht="18" x14ac:dyDescent="0.35">
      <c r="A89" s="17"/>
      <c r="B89" s="182" t="s">
        <v>1</v>
      </c>
      <c r="C89" s="183"/>
      <c r="D89" s="183"/>
      <c r="E89" s="183"/>
      <c r="F89" s="184"/>
      <c r="G89" s="182" t="s">
        <v>2</v>
      </c>
      <c r="H89" s="183"/>
      <c r="I89" s="183"/>
      <c r="J89" s="183"/>
      <c r="K89" s="184"/>
      <c r="L89" s="182" t="s">
        <v>4</v>
      </c>
      <c r="M89" s="183"/>
      <c r="N89" s="183"/>
      <c r="O89" s="183"/>
      <c r="P89" s="184"/>
      <c r="Q89" s="182" t="s">
        <v>7</v>
      </c>
      <c r="R89" s="183"/>
      <c r="S89" s="183"/>
      <c r="T89" s="183"/>
      <c r="U89" s="183"/>
      <c r="V89" s="183"/>
      <c r="W89" s="183"/>
      <c r="X89" s="184"/>
      <c r="Z89" s="22" t="s">
        <v>16</v>
      </c>
      <c r="AA89" s="1"/>
    </row>
    <row r="90" spans="1:27" x14ac:dyDescent="0.3">
      <c r="A90" s="17"/>
      <c r="B90" s="185" t="s">
        <v>8</v>
      </c>
      <c r="C90" s="185"/>
      <c r="D90" s="185"/>
      <c r="E90" s="185"/>
      <c r="F90" s="6"/>
      <c r="G90" s="186" t="s">
        <v>8</v>
      </c>
      <c r="H90" s="185"/>
      <c r="I90" s="185"/>
      <c r="J90" s="185"/>
      <c r="K90" s="9"/>
      <c r="L90" s="186" t="s">
        <v>8</v>
      </c>
      <c r="M90" s="185"/>
      <c r="N90" s="185"/>
      <c r="O90" s="185"/>
      <c r="P90" s="6"/>
      <c r="Q90" s="185" t="s">
        <v>12</v>
      </c>
      <c r="R90" s="185"/>
      <c r="S90" s="185"/>
      <c r="T90" s="185"/>
      <c r="U90" s="185"/>
      <c r="V90" s="185"/>
      <c r="W90" s="187"/>
      <c r="X90" s="6"/>
      <c r="Z90" s="2"/>
      <c r="AA90" s="1"/>
    </row>
    <row r="91" spans="1:27" x14ac:dyDescent="0.3">
      <c r="A91" s="8"/>
      <c r="B91" s="43" t="s">
        <v>5</v>
      </c>
      <c r="C91" s="43" t="s">
        <v>6</v>
      </c>
      <c r="D91" s="43" t="s">
        <v>4</v>
      </c>
      <c r="E91" s="44" t="s">
        <v>7</v>
      </c>
      <c r="F91" s="20" t="s">
        <v>3</v>
      </c>
      <c r="G91" s="42" t="s">
        <v>5</v>
      </c>
      <c r="H91" s="43" t="s">
        <v>6</v>
      </c>
      <c r="I91" s="43" t="s">
        <v>4</v>
      </c>
      <c r="J91" s="43" t="s">
        <v>7</v>
      </c>
      <c r="K91" s="20" t="s">
        <v>3</v>
      </c>
      <c r="L91" s="42" t="s">
        <v>5</v>
      </c>
      <c r="M91" s="43" t="s">
        <v>6</v>
      </c>
      <c r="N91" s="43" t="s">
        <v>4</v>
      </c>
      <c r="O91" s="43" t="s">
        <v>7</v>
      </c>
      <c r="P91" s="20" t="s">
        <v>3</v>
      </c>
      <c r="Q91" s="27" t="s">
        <v>5</v>
      </c>
      <c r="R91" s="20" t="s">
        <v>3</v>
      </c>
      <c r="S91" s="27" t="s">
        <v>6</v>
      </c>
      <c r="T91" s="20" t="s">
        <v>3</v>
      </c>
      <c r="U91" s="27" t="s">
        <v>4</v>
      </c>
      <c r="V91" s="20" t="s">
        <v>3</v>
      </c>
      <c r="W91" s="28" t="s">
        <v>7</v>
      </c>
      <c r="X91" s="20" t="s">
        <v>3</v>
      </c>
      <c r="Z91" s="27" t="s">
        <v>11</v>
      </c>
      <c r="AA91" s="31" t="s">
        <v>3</v>
      </c>
    </row>
    <row r="92" spans="1:27" x14ac:dyDescent="0.3">
      <c r="A92" s="100" t="s">
        <v>7</v>
      </c>
      <c r="B92" s="96">
        <f>B75+B83</f>
        <v>153</v>
      </c>
      <c r="C92" s="97">
        <f>C75+C83</f>
        <v>50</v>
      </c>
      <c r="D92" s="97">
        <f>D75+D83</f>
        <v>42</v>
      </c>
      <c r="E92" s="98">
        <f>E75+E83</f>
        <v>245</v>
      </c>
      <c r="F92" s="101">
        <f>E92/W92*100</f>
        <v>53.610503282275715</v>
      </c>
      <c r="G92" s="96">
        <f>G75+G83</f>
        <v>159</v>
      </c>
      <c r="H92" s="97">
        <f>H75+H83</f>
        <v>47</v>
      </c>
      <c r="I92" s="97">
        <f>I75+I83</f>
        <v>3</v>
      </c>
      <c r="J92" s="98">
        <f>J75+J83</f>
        <v>209</v>
      </c>
      <c r="K92" s="99">
        <f>J92/W92*100</f>
        <v>45.733041575492337</v>
      </c>
      <c r="L92" s="96">
        <f>L75+L83</f>
        <v>3</v>
      </c>
      <c r="M92" s="97">
        <f>M75+M83</f>
        <v>0</v>
      </c>
      <c r="N92" s="97">
        <f>N75+N83</f>
        <v>0</v>
      </c>
      <c r="O92" s="98">
        <f>O75+O83</f>
        <v>3</v>
      </c>
      <c r="P92" s="95">
        <f>O92/W92*100</f>
        <v>0.65645514223194745</v>
      </c>
      <c r="Q92" s="178">
        <f>Q75+Q83</f>
        <v>315</v>
      </c>
      <c r="R92" s="179">
        <f>Q92/W92*100</f>
        <v>68.927789934354493</v>
      </c>
      <c r="S92" s="178">
        <f>S75+S83</f>
        <v>97</v>
      </c>
      <c r="T92" s="179">
        <f>S92/W92*100</f>
        <v>21.225382932166301</v>
      </c>
      <c r="U92" s="178">
        <f>U75+U83</f>
        <v>45</v>
      </c>
      <c r="V92" s="179">
        <f>U92/W92*100</f>
        <v>9.8468271334792128</v>
      </c>
      <c r="W92" s="180">
        <f>W75+W83</f>
        <v>457</v>
      </c>
      <c r="X92" s="181">
        <f>R92+T92+V92</f>
        <v>100</v>
      </c>
      <c r="Z92" s="96">
        <f>828+14</f>
        <v>842</v>
      </c>
      <c r="AA92" s="173">
        <f>W92/Z92*100</f>
        <v>54.275534441805227</v>
      </c>
    </row>
    <row r="96" spans="1:27" ht="28.8" x14ac:dyDescent="0.55000000000000004">
      <c r="A96" s="94" t="s">
        <v>17</v>
      </c>
      <c r="Z96" s="146" t="s">
        <v>28</v>
      </c>
    </row>
    <row r="97" spans="1:27" ht="18" x14ac:dyDescent="0.35">
      <c r="A97" s="93" t="s">
        <v>33</v>
      </c>
    </row>
    <row r="101" spans="1:27" ht="33" customHeight="1" x14ac:dyDescent="0.55000000000000004">
      <c r="A101" s="92" t="s">
        <v>15</v>
      </c>
      <c r="B101" s="35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7"/>
      <c r="Z101" s="73"/>
      <c r="AA101" s="32"/>
    </row>
    <row r="102" spans="1:27" ht="7.5" customHeight="1" x14ac:dyDescent="0.3">
      <c r="A102" s="26"/>
      <c r="B102" s="38"/>
      <c r="C102" s="38"/>
      <c r="D102" s="38"/>
      <c r="E102" s="39"/>
      <c r="F102" s="39"/>
      <c r="G102" s="39"/>
      <c r="H102" s="39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40"/>
      <c r="Z102" s="33"/>
      <c r="AA102" s="34"/>
    </row>
    <row r="103" spans="1:27" ht="18" x14ac:dyDescent="0.35">
      <c r="A103" s="17"/>
      <c r="B103" s="182" t="s">
        <v>1</v>
      </c>
      <c r="C103" s="183"/>
      <c r="D103" s="183"/>
      <c r="E103" s="183"/>
      <c r="F103" s="184"/>
      <c r="G103" s="182" t="s">
        <v>2</v>
      </c>
      <c r="H103" s="183"/>
      <c r="I103" s="183"/>
      <c r="J103" s="183"/>
      <c r="K103" s="184"/>
      <c r="L103" s="182" t="s">
        <v>4</v>
      </c>
      <c r="M103" s="183"/>
      <c r="N103" s="183"/>
      <c r="O103" s="183"/>
      <c r="P103" s="184"/>
      <c r="Q103" s="182" t="s">
        <v>7</v>
      </c>
      <c r="R103" s="183"/>
      <c r="S103" s="183"/>
      <c r="T103" s="183"/>
      <c r="U103" s="183"/>
      <c r="V103" s="183"/>
      <c r="W103" s="183"/>
      <c r="X103" s="184"/>
      <c r="Z103" s="22" t="s">
        <v>16</v>
      </c>
      <c r="AA103" s="1"/>
    </row>
    <row r="104" spans="1:27" x14ac:dyDescent="0.3">
      <c r="A104" s="17"/>
      <c r="B104" s="185" t="s">
        <v>8</v>
      </c>
      <c r="C104" s="185"/>
      <c r="D104" s="185"/>
      <c r="E104" s="185"/>
      <c r="F104" s="6"/>
      <c r="G104" s="186" t="s">
        <v>8</v>
      </c>
      <c r="H104" s="185"/>
      <c r="I104" s="185"/>
      <c r="J104" s="185"/>
      <c r="K104" s="9"/>
      <c r="L104" s="186" t="s">
        <v>8</v>
      </c>
      <c r="M104" s="185"/>
      <c r="N104" s="185"/>
      <c r="O104" s="185"/>
      <c r="P104" s="6"/>
      <c r="Q104" s="185" t="s">
        <v>12</v>
      </c>
      <c r="R104" s="185"/>
      <c r="S104" s="185"/>
      <c r="T104" s="185"/>
      <c r="U104" s="185"/>
      <c r="V104" s="185"/>
      <c r="W104" s="187"/>
      <c r="X104" s="6"/>
      <c r="Z104" s="2" t="s">
        <v>29</v>
      </c>
      <c r="AA104" s="1"/>
    </row>
    <row r="105" spans="1:27" x14ac:dyDescent="0.3">
      <c r="A105" s="7"/>
      <c r="B105" s="43" t="s">
        <v>5</v>
      </c>
      <c r="C105" s="43" t="s">
        <v>6</v>
      </c>
      <c r="D105" s="43" t="s">
        <v>4</v>
      </c>
      <c r="E105" s="44" t="s">
        <v>7</v>
      </c>
      <c r="F105" s="45" t="s">
        <v>3</v>
      </c>
      <c r="G105" s="42" t="s">
        <v>5</v>
      </c>
      <c r="H105" s="43" t="s">
        <v>6</v>
      </c>
      <c r="I105" s="43" t="s">
        <v>4</v>
      </c>
      <c r="J105" s="43" t="s">
        <v>7</v>
      </c>
      <c r="K105" s="45" t="s">
        <v>3</v>
      </c>
      <c r="L105" s="42" t="s">
        <v>5</v>
      </c>
      <c r="M105" s="43" t="s">
        <v>6</v>
      </c>
      <c r="N105" s="43" t="s">
        <v>4</v>
      </c>
      <c r="O105" s="43" t="s">
        <v>7</v>
      </c>
      <c r="P105" s="45" t="s">
        <v>3</v>
      </c>
      <c r="Q105" s="46" t="s">
        <v>5</v>
      </c>
      <c r="R105" s="45" t="s">
        <v>3</v>
      </c>
      <c r="S105" s="46" t="s">
        <v>6</v>
      </c>
      <c r="T105" s="45" t="s">
        <v>3</v>
      </c>
      <c r="U105" s="46" t="s">
        <v>4</v>
      </c>
      <c r="V105" s="45" t="s">
        <v>3</v>
      </c>
      <c r="W105" s="47" t="s">
        <v>7</v>
      </c>
      <c r="X105" s="45" t="s">
        <v>3</v>
      </c>
      <c r="Z105" s="27" t="s">
        <v>11</v>
      </c>
      <c r="AA105" s="31" t="s">
        <v>3</v>
      </c>
    </row>
    <row r="106" spans="1:27" x14ac:dyDescent="0.3">
      <c r="A106" s="29" t="s">
        <v>0</v>
      </c>
      <c r="B106" s="60">
        <f>B30</f>
        <v>3</v>
      </c>
      <c r="C106" s="60">
        <f>C30</f>
        <v>7</v>
      </c>
      <c r="D106" s="60">
        <f>D30</f>
        <v>1</v>
      </c>
      <c r="E106" s="61">
        <f>SUM(B106:D106)</f>
        <v>11</v>
      </c>
      <c r="F106" s="15">
        <f>E106/W106*100</f>
        <v>14.666666666666666</v>
      </c>
      <c r="G106" s="60">
        <f>G30</f>
        <v>2</v>
      </c>
      <c r="H106" s="60">
        <f>H30</f>
        <v>60</v>
      </c>
      <c r="I106" s="60">
        <f>I30</f>
        <v>0</v>
      </c>
      <c r="J106" s="61">
        <f>SUM(G106:I106)</f>
        <v>62</v>
      </c>
      <c r="K106" s="16">
        <f>J106/W106*100</f>
        <v>82.666666666666671</v>
      </c>
      <c r="L106" s="60">
        <f>L30</f>
        <v>0</v>
      </c>
      <c r="M106" s="60">
        <f>M30</f>
        <v>1</v>
      </c>
      <c r="N106" s="60">
        <f>N30</f>
        <v>1</v>
      </c>
      <c r="O106" s="61">
        <f>SUM(L106:N106)</f>
        <v>2</v>
      </c>
      <c r="P106" s="16">
        <f>O106/W106*100</f>
        <v>2.666666666666667</v>
      </c>
      <c r="Q106" s="66">
        <f>B106+G106+L106</f>
        <v>5</v>
      </c>
      <c r="R106" s="67">
        <f>Q106/W106*100</f>
        <v>6.666666666666667</v>
      </c>
      <c r="S106" s="66">
        <f>C106+H106+M106</f>
        <v>68</v>
      </c>
      <c r="T106" s="67">
        <f>S106/W106*100</f>
        <v>90.666666666666657</v>
      </c>
      <c r="U106" s="66">
        <f>D106+I106+N106</f>
        <v>2</v>
      </c>
      <c r="V106" s="67">
        <f>U106/W106*100</f>
        <v>2.666666666666667</v>
      </c>
      <c r="W106" s="61">
        <f t="shared" ref="W106:X108" si="0">Q106+S106+U106</f>
        <v>75</v>
      </c>
      <c r="X106" s="16">
        <f t="shared" si="0"/>
        <v>100</v>
      </c>
      <c r="Z106" s="50">
        <f>Z30</f>
        <v>109</v>
      </c>
      <c r="AA106" s="175">
        <f>W106/Z106*100</f>
        <v>68.807339449541288</v>
      </c>
    </row>
    <row r="107" spans="1:27" x14ac:dyDescent="0.3">
      <c r="A107" s="41" t="s">
        <v>13</v>
      </c>
      <c r="B107" s="58">
        <f>B61</f>
        <v>33</v>
      </c>
      <c r="C107" s="58">
        <f>C61</f>
        <v>3</v>
      </c>
      <c r="D107" s="58">
        <f>D61</f>
        <v>5</v>
      </c>
      <c r="E107" s="59">
        <f>SUM(B107:D107)</f>
        <v>41</v>
      </c>
      <c r="F107" s="11">
        <f>E107/W107*100</f>
        <v>53.94736842105263</v>
      </c>
      <c r="G107" s="58">
        <f>G61</f>
        <v>32</v>
      </c>
      <c r="H107" s="58">
        <f>H61</f>
        <v>2</v>
      </c>
      <c r="I107" s="58">
        <f>I61</f>
        <v>0</v>
      </c>
      <c r="J107" s="59">
        <f>SUM(G107:I107)</f>
        <v>34</v>
      </c>
      <c r="K107" s="13">
        <f>J107/W107*100</f>
        <v>44.736842105263158</v>
      </c>
      <c r="L107" s="58">
        <f>L61</f>
        <v>1</v>
      </c>
      <c r="M107" s="58">
        <f>M61</f>
        <v>0</v>
      </c>
      <c r="N107" s="58">
        <f>N61</f>
        <v>0</v>
      </c>
      <c r="O107" s="59">
        <f>SUM(L107:N107)</f>
        <v>1</v>
      </c>
      <c r="P107" s="13">
        <f>O107/W107*100</f>
        <v>1.3157894736842104</v>
      </c>
      <c r="Q107" s="68">
        <f>B107+G107+L107</f>
        <v>66</v>
      </c>
      <c r="R107" s="69">
        <f>Q107/W107*100</f>
        <v>86.842105263157904</v>
      </c>
      <c r="S107" s="68">
        <f>C107+H107+M107</f>
        <v>5</v>
      </c>
      <c r="T107" s="69">
        <f>S107/W107*100</f>
        <v>6.5789473684210522</v>
      </c>
      <c r="U107" s="68">
        <f>D107+I107+N107</f>
        <v>5</v>
      </c>
      <c r="V107" s="69">
        <f>U107/W107*100</f>
        <v>6.5789473684210522</v>
      </c>
      <c r="W107" s="59">
        <f t="shared" si="0"/>
        <v>76</v>
      </c>
      <c r="X107" s="13">
        <f t="shared" si="0"/>
        <v>100.00000000000001</v>
      </c>
      <c r="Z107" s="48">
        <f>Z61</f>
        <v>111</v>
      </c>
      <c r="AA107" s="172">
        <f>W107/Z107*100</f>
        <v>68.468468468468473</v>
      </c>
    </row>
    <row r="108" spans="1:27" x14ac:dyDescent="0.3">
      <c r="A108" s="30" t="s">
        <v>14</v>
      </c>
      <c r="B108" s="55">
        <f>B92</f>
        <v>153</v>
      </c>
      <c r="C108" s="55">
        <f>C92</f>
        <v>50</v>
      </c>
      <c r="D108" s="55">
        <f>D92</f>
        <v>42</v>
      </c>
      <c r="E108" s="56">
        <f>SUM(B108:D108)</f>
        <v>245</v>
      </c>
      <c r="F108" s="18">
        <f>E108/W108*100</f>
        <v>53.610503282275715</v>
      </c>
      <c r="G108" s="55">
        <f>G92</f>
        <v>159</v>
      </c>
      <c r="H108" s="55">
        <f>H92</f>
        <v>47</v>
      </c>
      <c r="I108" s="55">
        <f>I92</f>
        <v>3</v>
      </c>
      <c r="J108" s="56">
        <f>SUM(G108:I108)</f>
        <v>209</v>
      </c>
      <c r="K108" s="19">
        <f>J108/W108*100</f>
        <v>45.733041575492337</v>
      </c>
      <c r="L108" s="55">
        <f>L92</f>
        <v>3</v>
      </c>
      <c r="M108" s="55">
        <f>M92</f>
        <v>0</v>
      </c>
      <c r="N108" s="55">
        <f>N92</f>
        <v>0</v>
      </c>
      <c r="O108" s="56">
        <f>SUM(L108:N108)</f>
        <v>3</v>
      </c>
      <c r="P108" s="19">
        <f>O108/W108*100</f>
        <v>0.65645514223194745</v>
      </c>
      <c r="Q108" s="70">
        <f>B108+G108+L108</f>
        <v>315</v>
      </c>
      <c r="R108" s="71">
        <f>Q108/W108*100</f>
        <v>68.927789934354493</v>
      </c>
      <c r="S108" s="70">
        <f>C108+H108+M108</f>
        <v>97</v>
      </c>
      <c r="T108" s="71">
        <f>S108/W108*100</f>
        <v>21.225382932166301</v>
      </c>
      <c r="U108" s="70">
        <f>D108+I108+N108</f>
        <v>45</v>
      </c>
      <c r="V108" s="71">
        <f>U108/W108*100</f>
        <v>9.8468271334792128</v>
      </c>
      <c r="W108" s="56">
        <f t="shared" si="0"/>
        <v>457</v>
      </c>
      <c r="X108" s="19">
        <f t="shared" si="0"/>
        <v>100</v>
      </c>
      <c r="Z108" s="52">
        <f>Z92</f>
        <v>842</v>
      </c>
      <c r="AA108" s="176">
        <f>W108/Z108*100</f>
        <v>54.275534441805227</v>
      </c>
    </row>
    <row r="109" spans="1:27" ht="21.75" customHeight="1" x14ac:dyDescent="0.3">
      <c r="A109" s="63" t="s">
        <v>7</v>
      </c>
      <c r="B109" s="3">
        <f>SUM(B106:B108)</f>
        <v>189</v>
      </c>
      <c r="C109" s="4">
        <f t="shared" ref="C109:D109" si="1">SUM(C106:C108)</f>
        <v>60</v>
      </c>
      <c r="D109" s="4">
        <f t="shared" si="1"/>
        <v>48</v>
      </c>
      <c r="E109" s="10">
        <f>SUM(B109:D109)</f>
        <v>297</v>
      </c>
      <c r="F109" s="18">
        <f>E109/W109*100</f>
        <v>48.848684210526315</v>
      </c>
      <c r="G109" s="4">
        <f t="shared" ref="G109" si="2">SUM(G106:G108)</f>
        <v>193</v>
      </c>
      <c r="H109" s="4">
        <f t="shared" ref="H109" si="3">SUM(H106:H108)</f>
        <v>109</v>
      </c>
      <c r="I109" s="4">
        <f t="shared" ref="I109" si="4">SUM(I106:I108)</f>
        <v>3</v>
      </c>
      <c r="J109" s="10">
        <f>SUM(G109:I109)</f>
        <v>305</v>
      </c>
      <c r="K109" s="19">
        <f>J109/W109*100</f>
        <v>50.164473684210535</v>
      </c>
      <c r="L109" s="4">
        <f t="shared" ref="L109" si="5">SUM(L106:L108)</f>
        <v>4</v>
      </c>
      <c r="M109" s="4">
        <f t="shared" ref="M109" si="6">SUM(M106:M108)</f>
        <v>1</v>
      </c>
      <c r="N109" s="4">
        <f t="shared" ref="N109" si="7">SUM(N106:N108)</f>
        <v>1</v>
      </c>
      <c r="O109" s="25">
        <f>SUM(L109:N109)</f>
        <v>6</v>
      </c>
      <c r="P109" s="19">
        <f>O109/W109*100</f>
        <v>0.98684210526315785</v>
      </c>
      <c r="Q109" s="188">
        <f t="shared" ref="Q109" si="8">SUM(Q106:Q108)</f>
        <v>386</v>
      </c>
      <c r="R109" s="179">
        <f>Q109/W109*100</f>
        <v>63.48684210526315</v>
      </c>
      <c r="S109" s="188">
        <f t="shared" ref="S109" si="9">SUM(S106:S108)</f>
        <v>170</v>
      </c>
      <c r="T109" s="179">
        <f>S109/W109*100</f>
        <v>27.960526315789476</v>
      </c>
      <c r="U109" s="189">
        <f t="shared" ref="U109" si="10">SUM(U106:U108)</f>
        <v>52</v>
      </c>
      <c r="V109" s="179">
        <f>U109/W109*100</f>
        <v>8.5526315789473681</v>
      </c>
      <c r="W109" s="189">
        <f t="shared" ref="W109" si="11">SUM(W106:W108)</f>
        <v>608</v>
      </c>
      <c r="X109" s="181">
        <f>R109+T109+V109</f>
        <v>100</v>
      </c>
      <c r="Z109" s="64">
        <f>SUM(Z106:Z108)</f>
        <v>1062</v>
      </c>
      <c r="AA109" s="177">
        <f>W109/Z109*100</f>
        <v>57.250470809792844</v>
      </c>
    </row>
    <row r="110" spans="1:27" x14ac:dyDescent="0.3">
      <c r="A110" s="171" t="s">
        <v>32</v>
      </c>
      <c r="F110" s="169">
        <f>E109/(E109+J109)*100</f>
        <v>49.335548172757477</v>
      </c>
      <c r="K110" s="170">
        <f>J109/(E109+J109)*100</f>
        <v>50.66445182724253</v>
      </c>
      <c r="R110" s="167">
        <f>Q109/(Q109+S109)*100</f>
        <v>69.42446043165468</v>
      </c>
      <c r="T110" s="168">
        <f>S109/(Q109+S109)*100</f>
        <v>30.575539568345324</v>
      </c>
      <c r="X110" s="168">
        <f>R110+T110</f>
        <v>100</v>
      </c>
    </row>
    <row r="126" spans="1:26" ht="28.8" x14ac:dyDescent="0.55000000000000004">
      <c r="A126" s="94" t="s">
        <v>17</v>
      </c>
      <c r="Z126" s="146" t="s">
        <v>31</v>
      </c>
    </row>
    <row r="127" spans="1:26" ht="18" x14ac:dyDescent="0.35">
      <c r="A127" s="93" t="s">
        <v>30</v>
      </c>
    </row>
    <row r="131" spans="1:27" ht="33" customHeight="1" x14ac:dyDescent="0.55000000000000004">
      <c r="A131" s="92" t="s">
        <v>15</v>
      </c>
      <c r="B131" s="35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7"/>
      <c r="Z131" s="73"/>
      <c r="AA131" s="32"/>
    </row>
    <row r="132" spans="1:27" ht="7.5" customHeight="1" x14ac:dyDescent="0.3">
      <c r="A132" s="26"/>
      <c r="B132" s="38"/>
      <c r="C132" s="38"/>
      <c r="D132" s="38"/>
      <c r="E132" s="39"/>
      <c r="F132" s="39"/>
      <c r="G132" s="39"/>
      <c r="H132" s="39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40"/>
      <c r="Z132" s="33"/>
      <c r="AA132" s="34"/>
    </row>
    <row r="133" spans="1:27" ht="18" x14ac:dyDescent="0.35">
      <c r="A133" s="17"/>
      <c r="B133" s="182" t="s">
        <v>1</v>
      </c>
      <c r="C133" s="183"/>
      <c r="D133" s="183"/>
      <c r="E133" s="183"/>
      <c r="F133" s="184"/>
      <c r="G133" s="182" t="s">
        <v>2</v>
      </c>
      <c r="H133" s="183"/>
      <c r="I133" s="183"/>
      <c r="J133" s="183"/>
      <c r="K133" s="184"/>
      <c r="L133" s="182" t="s">
        <v>4</v>
      </c>
      <c r="M133" s="183"/>
      <c r="N133" s="183"/>
      <c r="O133" s="183"/>
      <c r="P133" s="184"/>
      <c r="Q133" s="182" t="s">
        <v>7</v>
      </c>
      <c r="R133" s="183"/>
      <c r="S133" s="183"/>
      <c r="T133" s="183"/>
      <c r="U133" s="183"/>
      <c r="V133" s="183"/>
      <c r="W133" s="183"/>
      <c r="X133" s="184"/>
      <c r="Z133" s="22" t="s">
        <v>16</v>
      </c>
      <c r="AA133" s="1"/>
    </row>
    <row r="134" spans="1:27" x14ac:dyDescent="0.3">
      <c r="A134" s="17"/>
      <c r="B134" s="185" t="s">
        <v>8</v>
      </c>
      <c r="C134" s="185"/>
      <c r="D134" s="185"/>
      <c r="E134" s="185"/>
      <c r="F134" s="6"/>
      <c r="G134" s="186" t="s">
        <v>8</v>
      </c>
      <c r="H134" s="185"/>
      <c r="I134" s="185"/>
      <c r="J134" s="185"/>
      <c r="K134" s="9"/>
      <c r="L134" s="186" t="s">
        <v>8</v>
      </c>
      <c r="M134" s="185"/>
      <c r="N134" s="185"/>
      <c r="O134" s="185"/>
      <c r="P134" s="6"/>
      <c r="Q134" s="185" t="s">
        <v>12</v>
      </c>
      <c r="R134" s="185"/>
      <c r="S134" s="185"/>
      <c r="T134" s="185"/>
      <c r="U134" s="185"/>
      <c r="V134" s="185"/>
      <c r="W134" s="187"/>
      <c r="X134" s="6"/>
      <c r="Z134" s="2" t="s">
        <v>29</v>
      </c>
      <c r="AA134" s="1"/>
    </row>
    <row r="135" spans="1:27" x14ac:dyDescent="0.3">
      <c r="A135" s="7"/>
      <c r="B135" s="43" t="s">
        <v>5</v>
      </c>
      <c r="C135" s="43" t="s">
        <v>6</v>
      </c>
      <c r="D135" s="43" t="s">
        <v>4</v>
      </c>
      <c r="E135" s="44" t="s">
        <v>7</v>
      </c>
      <c r="F135" s="45" t="s">
        <v>3</v>
      </c>
      <c r="G135" s="42" t="s">
        <v>5</v>
      </c>
      <c r="H135" s="43" t="s">
        <v>6</v>
      </c>
      <c r="I135" s="43" t="s">
        <v>4</v>
      </c>
      <c r="J135" s="43" t="s">
        <v>7</v>
      </c>
      <c r="K135" s="45" t="s">
        <v>3</v>
      </c>
      <c r="L135" s="42" t="s">
        <v>5</v>
      </c>
      <c r="M135" s="43" t="s">
        <v>6</v>
      </c>
      <c r="N135" s="43" t="s">
        <v>4</v>
      </c>
      <c r="O135" s="43" t="s">
        <v>7</v>
      </c>
      <c r="P135" s="45" t="s">
        <v>3</v>
      </c>
      <c r="Q135" s="46" t="s">
        <v>5</v>
      </c>
      <c r="R135" s="45" t="s">
        <v>3</v>
      </c>
      <c r="S135" s="46" t="s">
        <v>6</v>
      </c>
      <c r="T135" s="45" t="s">
        <v>3</v>
      </c>
      <c r="U135" s="46" t="s">
        <v>4</v>
      </c>
      <c r="V135" s="45" t="s">
        <v>3</v>
      </c>
      <c r="W135" s="47" t="s">
        <v>7</v>
      </c>
      <c r="X135" s="45" t="s">
        <v>3</v>
      </c>
      <c r="Z135" s="27" t="s">
        <v>11</v>
      </c>
      <c r="AA135" s="31" t="s">
        <v>3</v>
      </c>
    </row>
    <row r="136" spans="1:27" x14ac:dyDescent="0.3">
      <c r="A136" s="29" t="s">
        <v>0</v>
      </c>
      <c r="B136" s="60">
        <f>B13</f>
        <v>0</v>
      </c>
      <c r="C136" s="60">
        <f>C13</f>
        <v>0</v>
      </c>
      <c r="D136" s="60">
        <f>D13</f>
        <v>0</v>
      </c>
      <c r="E136" s="61">
        <f>SUM(B136:D136)</f>
        <v>0</v>
      </c>
      <c r="F136" s="15">
        <f>E136/W136*100</f>
        <v>0</v>
      </c>
      <c r="G136" s="60">
        <f>G13</f>
        <v>0</v>
      </c>
      <c r="H136" s="60">
        <f>H13</f>
        <v>8</v>
      </c>
      <c r="I136" s="60">
        <f>I13</f>
        <v>0</v>
      </c>
      <c r="J136" s="61">
        <f>SUM(G136:I136)</f>
        <v>8</v>
      </c>
      <c r="K136" s="16">
        <f>J136/W136*100</f>
        <v>100</v>
      </c>
      <c r="L136" s="60">
        <f>L13</f>
        <v>0</v>
      </c>
      <c r="M136" s="60">
        <f>M13</f>
        <v>0</v>
      </c>
      <c r="N136" s="60">
        <f>N13</f>
        <v>0</v>
      </c>
      <c r="O136" s="61">
        <f>SUM(L136:N136)</f>
        <v>0</v>
      </c>
      <c r="P136" s="16">
        <f>O136/W136*100</f>
        <v>0</v>
      </c>
      <c r="Q136" s="66">
        <f>B136+G136+L136</f>
        <v>0</v>
      </c>
      <c r="R136" s="67">
        <f>Q136/W136*100</f>
        <v>0</v>
      </c>
      <c r="S136" s="66">
        <f>C136+H136+M136</f>
        <v>8</v>
      </c>
      <c r="T136" s="67">
        <f>S136/W136*100</f>
        <v>100</v>
      </c>
      <c r="U136" s="66">
        <f>D136+I136+N136</f>
        <v>0</v>
      </c>
      <c r="V136" s="67">
        <f>U136/W136*100</f>
        <v>0</v>
      </c>
      <c r="W136" s="61">
        <f t="shared" ref="W136:W138" si="12">Q136+S136+U136</f>
        <v>8</v>
      </c>
      <c r="X136" s="16">
        <f t="shared" ref="X136:X138" si="13">R136+T136+V136</f>
        <v>100</v>
      </c>
      <c r="Z136" s="50">
        <f>Z106</f>
        <v>109</v>
      </c>
      <c r="AA136" s="51">
        <f>W136/Z136*100</f>
        <v>7.3394495412844041</v>
      </c>
    </row>
    <row r="137" spans="1:27" x14ac:dyDescent="0.3">
      <c r="A137" s="41" t="s">
        <v>13</v>
      </c>
      <c r="B137" s="58">
        <f>B44</f>
        <v>4</v>
      </c>
      <c r="C137" s="58">
        <f>C44</f>
        <v>1</v>
      </c>
      <c r="D137" s="58">
        <f>D44</f>
        <v>0</v>
      </c>
      <c r="E137" s="59">
        <f>SUM(B137:D137)</f>
        <v>5</v>
      </c>
      <c r="F137" s="11">
        <f>E137/W137*100</f>
        <v>62.5</v>
      </c>
      <c r="G137" s="58">
        <f>G44</f>
        <v>3</v>
      </c>
      <c r="H137" s="58">
        <f>H44</f>
        <v>0</v>
      </c>
      <c r="I137" s="58">
        <f>I44</f>
        <v>0</v>
      </c>
      <c r="J137" s="59">
        <f>SUM(G137:I137)</f>
        <v>3</v>
      </c>
      <c r="K137" s="13">
        <f>J137/W137*100</f>
        <v>37.5</v>
      </c>
      <c r="L137" s="58">
        <f>L44</f>
        <v>0</v>
      </c>
      <c r="M137" s="58">
        <f>M44</f>
        <v>0</v>
      </c>
      <c r="N137" s="58">
        <f>N44</f>
        <v>0</v>
      </c>
      <c r="O137" s="59">
        <f>SUM(L137:N137)</f>
        <v>0</v>
      </c>
      <c r="P137" s="13">
        <f>O137/W137*100</f>
        <v>0</v>
      </c>
      <c r="Q137" s="68">
        <f>B137+G137+L137</f>
        <v>7</v>
      </c>
      <c r="R137" s="69">
        <f>Q137/W137*100</f>
        <v>87.5</v>
      </c>
      <c r="S137" s="68">
        <f>C137+H137+M137</f>
        <v>1</v>
      </c>
      <c r="T137" s="69">
        <f>S137/W137*100</f>
        <v>12.5</v>
      </c>
      <c r="U137" s="68">
        <f>D137+I137+N137</f>
        <v>0</v>
      </c>
      <c r="V137" s="69">
        <f>U137/W137*100</f>
        <v>0</v>
      </c>
      <c r="W137" s="59">
        <f t="shared" si="12"/>
        <v>8</v>
      </c>
      <c r="X137" s="13">
        <f t="shared" si="13"/>
        <v>100</v>
      </c>
      <c r="Z137" s="48">
        <f>Z107</f>
        <v>111</v>
      </c>
      <c r="AA137" s="49">
        <f>W137/Z137*100</f>
        <v>7.2072072072072073</v>
      </c>
    </row>
    <row r="138" spans="1:27" x14ac:dyDescent="0.3">
      <c r="A138" s="30" t="s">
        <v>14</v>
      </c>
      <c r="B138" s="55">
        <f>B75</f>
        <v>17</v>
      </c>
      <c r="C138" s="55">
        <f>C75</f>
        <v>8</v>
      </c>
      <c r="D138" s="55">
        <f>D75</f>
        <v>3</v>
      </c>
      <c r="E138" s="56">
        <f>SUM(B138:D138)</f>
        <v>28</v>
      </c>
      <c r="F138" s="18">
        <f>E138/W138*100</f>
        <v>36.84210526315789</v>
      </c>
      <c r="G138" s="55">
        <f>G75</f>
        <v>35</v>
      </c>
      <c r="H138" s="55">
        <f>H75</f>
        <v>10</v>
      </c>
      <c r="I138" s="55">
        <f>I75</f>
        <v>2</v>
      </c>
      <c r="J138" s="56">
        <f>SUM(G138:I138)</f>
        <v>47</v>
      </c>
      <c r="K138" s="19">
        <f>J138/W138*100</f>
        <v>61.842105263157897</v>
      </c>
      <c r="L138" s="55">
        <f>L75</f>
        <v>1</v>
      </c>
      <c r="M138" s="55">
        <f>M75</f>
        <v>0</v>
      </c>
      <c r="N138" s="55">
        <f>N75</f>
        <v>0</v>
      </c>
      <c r="O138" s="56">
        <f>SUM(L138:N138)</f>
        <v>1</v>
      </c>
      <c r="P138" s="19">
        <f>O138/W138*100</f>
        <v>1.3157894736842104</v>
      </c>
      <c r="Q138" s="70">
        <f>B138+G138+L138</f>
        <v>53</v>
      </c>
      <c r="R138" s="71">
        <f>Q138/W138*100</f>
        <v>69.73684210526315</v>
      </c>
      <c r="S138" s="70">
        <f>C138+H138+M138</f>
        <v>18</v>
      </c>
      <c r="T138" s="71">
        <f>S138/W138*100</f>
        <v>23.684210526315788</v>
      </c>
      <c r="U138" s="70">
        <f>D138+I138+N138</f>
        <v>5</v>
      </c>
      <c r="V138" s="71">
        <f>U138/W138*100</f>
        <v>6.5789473684210522</v>
      </c>
      <c r="W138" s="56">
        <f t="shared" si="12"/>
        <v>76</v>
      </c>
      <c r="X138" s="19">
        <f t="shared" si="13"/>
        <v>99.999999999999986</v>
      </c>
      <c r="Z138" s="52">
        <f>Z108</f>
        <v>842</v>
      </c>
      <c r="AA138" s="53">
        <f>W138/Z138*100</f>
        <v>9.026128266033254</v>
      </c>
    </row>
    <row r="139" spans="1:27" ht="21.75" customHeight="1" x14ac:dyDescent="0.3">
      <c r="A139" s="63" t="s">
        <v>7</v>
      </c>
      <c r="B139" s="3">
        <f>SUM(B136:B138)</f>
        <v>21</v>
      </c>
      <c r="C139" s="4">
        <f t="shared" ref="C139" si="14">SUM(C136:C138)</f>
        <v>9</v>
      </c>
      <c r="D139" s="4">
        <f>D75</f>
        <v>3</v>
      </c>
      <c r="E139" s="10">
        <f>SUM(B139:D139)</f>
        <v>33</v>
      </c>
      <c r="F139" s="18">
        <f>E139/W139*100</f>
        <v>35.869565217391305</v>
      </c>
      <c r="G139" s="4">
        <f t="shared" ref="G139" si="15">SUM(G136:G138)</f>
        <v>38</v>
      </c>
      <c r="H139" s="4">
        <f t="shared" ref="H139:I139" si="16">SUM(H136:H138)</f>
        <v>18</v>
      </c>
      <c r="I139" s="4">
        <f t="shared" si="16"/>
        <v>2</v>
      </c>
      <c r="J139" s="10">
        <f>SUM(G139:I139)</f>
        <v>58</v>
      </c>
      <c r="K139" s="19">
        <f>J139/W139*100</f>
        <v>63.04347826086957</v>
      </c>
      <c r="L139" s="4">
        <f t="shared" ref="L139" si="17">SUM(L136:L138)</f>
        <v>1</v>
      </c>
      <c r="M139" s="4">
        <f t="shared" ref="M139:N139" si="18">SUM(M136:M138)</f>
        <v>0</v>
      </c>
      <c r="N139" s="4">
        <f t="shared" si="18"/>
        <v>0</v>
      </c>
      <c r="O139" s="25">
        <f>SUM(L139:N139)</f>
        <v>1</v>
      </c>
      <c r="P139" s="19">
        <f>O139/W139*100</f>
        <v>1.0869565217391304</v>
      </c>
      <c r="Q139" s="72">
        <f t="shared" ref="Q139" si="19">SUM(Q136:Q138)</f>
        <v>60</v>
      </c>
      <c r="R139" s="21">
        <f>Q139/W139*100</f>
        <v>65.217391304347828</v>
      </c>
      <c r="S139" s="72">
        <f t="shared" ref="S139" si="20">SUM(S136:S138)</f>
        <v>27</v>
      </c>
      <c r="T139" s="21">
        <f>S139/W139*100</f>
        <v>29.347826086956523</v>
      </c>
      <c r="U139" s="57">
        <f t="shared" ref="U139" si="21">SUM(U136:U138)</f>
        <v>5</v>
      </c>
      <c r="V139" s="21">
        <f>U139/W139*100</f>
        <v>5.4347826086956523</v>
      </c>
      <c r="W139" s="57">
        <f t="shared" ref="W139" si="22">SUM(W136:W138)</f>
        <v>92</v>
      </c>
      <c r="X139" s="19">
        <f>R139+T139+V139</f>
        <v>100</v>
      </c>
      <c r="Z139" s="64">
        <f>SUM(Z136:Z138)</f>
        <v>1062</v>
      </c>
      <c r="AA139" s="65">
        <f>W139/Z139*100</f>
        <v>8.662900188323917</v>
      </c>
    </row>
    <row r="140" spans="1:27" x14ac:dyDescent="0.3">
      <c r="A140" s="171" t="s">
        <v>32</v>
      </c>
      <c r="F140" s="169">
        <f>E139/(E139+J139)*100</f>
        <v>36.263736263736263</v>
      </c>
      <c r="K140" s="170">
        <f>J139/(E139+J139)*100</f>
        <v>63.73626373626373</v>
      </c>
      <c r="R140" s="167">
        <f>Q139/(Q139+S139)*100</f>
        <v>68.965517241379317</v>
      </c>
      <c r="T140" s="168">
        <f>S139/(Q139+S139)*100</f>
        <v>31.03448275862069</v>
      </c>
      <c r="X140" s="168">
        <f>R140+T140</f>
        <v>100</v>
      </c>
    </row>
  </sheetData>
  <mergeCells count="88">
    <mergeCell ref="B133:F133"/>
    <mergeCell ref="G133:K133"/>
    <mergeCell ref="L133:P133"/>
    <mergeCell ref="Q133:X133"/>
    <mergeCell ref="B134:E134"/>
    <mergeCell ref="G134:J134"/>
    <mergeCell ref="L134:O134"/>
    <mergeCell ref="Q134:W134"/>
    <mergeCell ref="B89:F89"/>
    <mergeCell ref="G89:K89"/>
    <mergeCell ref="L89:P89"/>
    <mergeCell ref="Q89:X89"/>
    <mergeCell ref="B90:E90"/>
    <mergeCell ref="G90:J90"/>
    <mergeCell ref="L90:O90"/>
    <mergeCell ref="Q90:W90"/>
    <mergeCell ref="B79:F79"/>
    <mergeCell ref="G79:K79"/>
    <mergeCell ref="L79:P79"/>
    <mergeCell ref="Q79:X79"/>
    <mergeCell ref="B80:E80"/>
    <mergeCell ref="G80:J80"/>
    <mergeCell ref="L80:O80"/>
    <mergeCell ref="Q80:W80"/>
    <mergeCell ref="B71:F71"/>
    <mergeCell ref="G71:K71"/>
    <mergeCell ref="L71:P71"/>
    <mergeCell ref="Q71:X71"/>
    <mergeCell ref="B72:E72"/>
    <mergeCell ref="G72:J72"/>
    <mergeCell ref="L72:O72"/>
    <mergeCell ref="Q72:W72"/>
    <mergeCell ref="B58:F58"/>
    <mergeCell ref="G58:K58"/>
    <mergeCell ref="L58:P58"/>
    <mergeCell ref="Q58:X58"/>
    <mergeCell ref="B59:E59"/>
    <mergeCell ref="G59:J59"/>
    <mergeCell ref="L59:O59"/>
    <mergeCell ref="Q59:W59"/>
    <mergeCell ref="B48:F48"/>
    <mergeCell ref="G48:K48"/>
    <mergeCell ref="L48:P48"/>
    <mergeCell ref="Q48:X48"/>
    <mergeCell ref="B49:E49"/>
    <mergeCell ref="G49:J49"/>
    <mergeCell ref="L49:O49"/>
    <mergeCell ref="Q49:W49"/>
    <mergeCell ref="B40:F40"/>
    <mergeCell ref="G40:K40"/>
    <mergeCell ref="L40:P40"/>
    <mergeCell ref="Q40:X40"/>
    <mergeCell ref="B41:E41"/>
    <mergeCell ref="G41:J41"/>
    <mergeCell ref="L41:O41"/>
    <mergeCell ref="Q41:W41"/>
    <mergeCell ref="B28:E28"/>
    <mergeCell ref="B27:F27"/>
    <mergeCell ref="G28:J28"/>
    <mergeCell ref="Q28:W28"/>
    <mergeCell ref="G27:K27"/>
    <mergeCell ref="L27:P27"/>
    <mergeCell ref="Q27:X27"/>
    <mergeCell ref="L28:O28"/>
    <mergeCell ref="B103:F103"/>
    <mergeCell ref="G103:K103"/>
    <mergeCell ref="L103:P103"/>
    <mergeCell ref="Q103:X103"/>
    <mergeCell ref="B104:E104"/>
    <mergeCell ref="G104:J104"/>
    <mergeCell ref="L104:O104"/>
    <mergeCell ref="Q104:W104"/>
    <mergeCell ref="B9:F9"/>
    <mergeCell ref="G9:K9"/>
    <mergeCell ref="L9:P9"/>
    <mergeCell ref="Q9:X9"/>
    <mergeCell ref="B10:E10"/>
    <mergeCell ref="G10:J10"/>
    <mergeCell ref="L10:O10"/>
    <mergeCell ref="Q10:W10"/>
    <mergeCell ref="B17:F17"/>
    <mergeCell ref="G17:K17"/>
    <mergeCell ref="L17:P17"/>
    <mergeCell ref="Q17:X17"/>
    <mergeCell ref="B18:E18"/>
    <mergeCell ref="G18:J18"/>
    <mergeCell ref="L18:O18"/>
    <mergeCell ref="Q18:W1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Sogn og Fjordane fylkeskommune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Arne Halvor Abrahamsen</dc:creator>
  <cp:lastModifiedBy>Ken Heine Bakke</cp:lastModifiedBy>
  <cp:lastPrinted>2016-05-23T19:37:31Z</cp:lastPrinted>
  <dcterms:created xsi:type="dcterms:W3CDTF">2016-04-27T07:20:16Z</dcterms:created>
  <dcterms:modified xsi:type="dcterms:W3CDTF">2016-05-23T20:18:12Z</dcterms:modified>
</cp:coreProperties>
</file>